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Мои документы\Прайсы\Split\Сайт\"/>
    </mc:Choice>
  </mc:AlternateContent>
  <bookViews>
    <workbookView xWindow="-120" yWindow="480" windowWidth="29040" windowHeight="15840"/>
  </bookViews>
  <sheets>
    <sheet name="Split" sheetId="6" r:id="rId1"/>
    <sheet name="NEPURA" sheetId="8" r:id="rId2"/>
    <sheet name="Mini SkyAir" sheetId="9" r:id="rId3"/>
    <sheet name="Очисники" sheetId="10" r:id="rId4"/>
    <sheet name="D-Total 2025" sheetId="4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DAT7">'[1]Compressor cost down'!#REF!</definedName>
    <definedName name="__DAT1">'[1]Compressor cost down'!#REF!</definedName>
    <definedName name="__DAT10">'[1]Compressor cost down'!#REF!</definedName>
    <definedName name="__DAT2">'[1]Compressor cost down'!#REF!</definedName>
    <definedName name="__DAT4">'[1]Compressor cost down'!#REF!</definedName>
    <definedName name="__DAT5">'[1]Compressor cost down'!#REF!</definedName>
    <definedName name="__DAT6">'[1]Compressor cost down'!#REF!</definedName>
    <definedName name="__DAT7">'[1]Compressor cost down'!#REF!</definedName>
    <definedName name="__DAT9">'[1]Compressor cost down'!#REF!</definedName>
    <definedName name="__LAC134">'[2]Digit1-11'!#REF!</definedName>
    <definedName name="__LAC407">'[2]Digit1-11'!#REF!</definedName>
    <definedName name="__LHR407">'[2]Digit1-11'!#REF!</definedName>
    <definedName name="__LRC134">'[2]Digit1-11'!#REF!</definedName>
    <definedName name="__LRE407">'[2]Digit1-11'!#REF!</definedName>
    <definedName name="__LWC134">'[2]Digit1-11'!#REF!</definedName>
    <definedName name="_DAT1">'[1]Compressor cost down'!#REF!</definedName>
    <definedName name="_DAT10">'[1]Compressor cost down'!#REF!</definedName>
    <definedName name="_DAT2">'[1]Compressor cost down'!#REF!</definedName>
    <definedName name="_DAT3">'[3]OOL29.03'!#REF!</definedName>
    <definedName name="_DAT4">'[1]Compressor cost down'!#REF!</definedName>
    <definedName name="_DAT5">'[1]Compressor cost down'!#REF!</definedName>
    <definedName name="_DAT6">'[1]Compressor cost down'!#REF!</definedName>
    <definedName name="_DAT7">'[3]OOL29.03'!#REF!</definedName>
    <definedName name="_DAT9">'[1]Compressor cost down'!#REF!</definedName>
    <definedName name="_LAC134">'[2]Digit1-11'!#REF!</definedName>
    <definedName name="_LAC407">'[2]Digit1-11'!#REF!</definedName>
    <definedName name="_LHR407">'[2]Digit1-11'!#REF!</definedName>
    <definedName name="_LRC134">'[2]Digit1-11'!#REF!</definedName>
    <definedName name="_LRE407">'[2]Digit1-11'!#REF!</definedName>
    <definedName name="_LWC134">'[2]Digit1-11'!#REF!</definedName>
    <definedName name="_xlnm._FilterDatabase" localSheetId="2" hidden="1">'Mini SkyAir'!$A$5:$H$99</definedName>
    <definedName name="a">[4]Validation!$D$4:$D$5</definedName>
    <definedName name="A___APO">"APO"</definedName>
    <definedName name="acc">#REF!</definedName>
    <definedName name="Accessories">#REF!</definedName>
    <definedName name="ADR">[4]Validation!$D$4:$D$5</definedName>
    <definedName name="Affiliates">[5]Dropbox!$F$2:$F$3</definedName>
    <definedName name="AIR">#REF!</definedName>
    <definedName name="Application">[4]Validation!$M$4:$M$50</definedName>
    <definedName name="be0">#REF!</definedName>
    <definedName name="BEL">[6]data!$A$3482:$H$3913</definedName>
    <definedName name="Billingplan">'[7]ZFI101 Billingplan'!$B:$B</definedName>
    <definedName name="BusinessPilar">[4]Validation!$V$4:$V$9</definedName>
    <definedName name="BuyOEM">[4]Validation!$K$4:$K$5</definedName>
    <definedName name="cap">'[8]Annex 8 -p2.2'!$A$2:$B$82</definedName>
    <definedName name="Capacity">[4]Validation!$E$4:$E$9</definedName>
    <definedName name="CEMark">[4]Validation!$H$4:$H$6</definedName>
    <definedName name="ceu">#REF!</definedName>
    <definedName name="chi_den">#REF!</definedName>
    <definedName name="chi_scr">#REF!</definedName>
    <definedName name="chill_acc">#REF!</definedName>
    <definedName name="CLI">[6]data!$A$4350:$H$4781</definedName>
    <definedName name="CompressorType">[4]Validation!$R$4:$R$18</definedName>
    <definedName name="Costmultiplier">'[9]1. Material DB'!$A$1</definedName>
    <definedName name="Costprices">'[10]Basic info'!$A$2:$B$37</definedName>
    <definedName name="Countries">'[10]Basic info'!$D$2:$K$15</definedName>
    <definedName name="CountryOfOrigin">[4]Validation!$Z$4:$Z$252</definedName>
    <definedName name="CreationType">[4]Validation!$C$4:$C$8</definedName>
    <definedName name="csv">#REF!</definedName>
    <definedName name="curr">'[11]Customers new'!$Z$2:$AE$8</definedName>
    <definedName name="currency">[12]Master!$A$1:$B$6</definedName>
    <definedName name="Customer">[7]ZFI28!$A:$A</definedName>
    <definedName name="CustomerNumbers">'[11]Customers new'!$B$2:$G$113</definedName>
    <definedName name="customers">[13]Customers!$B$2:$D$83</definedName>
    <definedName name="DATA3">'[14]MY 2pcsx40HC'!#REF!</definedName>
    <definedName name="DATA7">'[14]MY 2pcsx40HC'!#REF!</definedName>
    <definedName name="DATA8">'[14]MY 2pcsx40HC'!#REF!</definedName>
    <definedName name="DATA9">'[14]MY 2pcsx40HC'!#REF!</definedName>
    <definedName name="de0">#REF!</definedName>
    <definedName name="DENV_SP">'[10]DENV SP'!$B$1:$P$37</definedName>
    <definedName name="DestinationMarket">[4]Validation!$Y$4:$Y$10</definedName>
    <definedName name="e_fan">'[15]e-kurs'!$B$12</definedName>
    <definedName name="es0">#REF!</definedName>
    <definedName name="EW">'[1]Compressor cost down'!#REF!</definedName>
    <definedName name="Excel_BuiltIn_Print_Area_0">#REF!</definedName>
    <definedName name="Excel_BuiltIn_Print_Area_0_20">#REF!</definedName>
    <definedName name="f">'[16]FCU from 01.06.2014'!#REF!</definedName>
    <definedName name="Factory">[4]Validation!$X$4:$X$36</definedName>
    <definedName name="fancoils">'[17]Fancoil options base'!$A$2:$H$114</definedName>
    <definedName name="fcu">#REF!</definedName>
    <definedName name="FQAP">[5]Dropbox!$E$2:$E$7</definedName>
    <definedName name="fr0">#REF!</definedName>
    <definedName name="FRA">[6]data!$A$1312:$H$1743</definedName>
    <definedName name="Frequency">[4]Validation!$P$4:$P$7</definedName>
    <definedName name="gckgc">#REF!</definedName>
    <definedName name="GER">[6]data!$A$2180:$H$2611</definedName>
    <definedName name="GRE">[6]data!$A$2614:$H$3045</definedName>
    <definedName name="Group">[5]Dropbox!$B$2:$B$21</definedName>
    <definedName name="heat">#REF!</definedName>
    <definedName name="hjj">'[16]FCU from 01.06.2014'!#REF!</definedName>
    <definedName name="IndoorOutdoor">[4]Validation!$L$4:$L$6</definedName>
    <definedName name="Inverter">[4]Validation!$F$4:$F$6</definedName>
    <definedName name="it0">#REF!</definedName>
    <definedName name="ITA">[6]data!$A$1746:$H$2177</definedName>
    <definedName name="jffg">#REF!</definedName>
    <definedName name="kurs_f">#REF!</definedName>
    <definedName name="kurs_fan">#REF!</definedName>
    <definedName name="Listprices">#REF!</definedName>
    <definedName name="Loadingplan">[7]Pivtoloadingplan!$A:$A</definedName>
    <definedName name="Material">#REF!</definedName>
    <definedName name="materials">#REF!</definedName>
    <definedName name="MIX">[6]data!$A$6521:$H$6951</definedName>
    <definedName name="Mode">[4]Validation!$N$4:$N$13</definedName>
    <definedName name="multi">#REF!</definedName>
    <definedName name="NET">[6]data!$A$3048:$H$3479</definedName>
    <definedName name="NORTH">[6]data!$A$7387:$H$7819</definedName>
    <definedName name="NT">[6]data!$A$5218:$H$5649</definedName>
    <definedName name="OEMCO">'[2]Digit1-11'!#REF!</definedName>
    <definedName name="OEMHP">'[2]Digit1-11'!#REF!</definedName>
    <definedName name="options">#REF!</definedName>
    <definedName name="options2">#REF!</definedName>
    <definedName name="Optionsmultiplier">#REF!</definedName>
    <definedName name="OTH">[6]data!$A$6520:$H$6951</definedName>
    <definedName name="OTHERS">[6]data!$A$7821:$H$8253</definedName>
    <definedName name="OTHSOUTH">[6]data!$A$6087:$H$6517</definedName>
    <definedName name="pack">#REF!</definedName>
    <definedName name="PackingStyle">[4]Validation!$I$4:$I$13</definedName>
    <definedName name="pil">#REF!</definedName>
    <definedName name="pl0">#REF!</definedName>
    <definedName name="POR">[6]data!$A$3916:$H$4347</definedName>
    <definedName name="Portions">'[10]Basic info'!$D$18:$R$29</definedName>
    <definedName name="PowerSupply">[4]Validation!$G$4:$G$26</definedName>
    <definedName name="ProductSegment1">[4]Validation!$S$4:$S$68</definedName>
    <definedName name="ProductSegment2">[4]Validation!$T$4:$T$162</definedName>
    <definedName name="ProductSegment3">[4]Validation!$U$4:$U$482</definedName>
    <definedName name="q_">'[16]FCU from 01.06.2014'!#REF!</definedName>
    <definedName name="q_18">'[18]2000-fancoil'!$H$8</definedName>
    <definedName name="q_fan200">'[16]FCU from 01.06.2014'!#REF!</definedName>
    <definedName name="q_fan240">'[16]FCU from 01.06.2014'!#REF!</definedName>
    <definedName name="q_fan2400">'[16]FCU from 01.06.2014'!#REF!</definedName>
    <definedName name="q_incr">#REF!</definedName>
    <definedName name="q_risk">'[19]150904'!$X$3</definedName>
    <definedName name="q_s">'[16]FCU from 01.06.2014'!#REF!</definedName>
    <definedName name="q_sept">'[16]FCU from 01.06.2014'!#REF!</definedName>
    <definedName name="q_sky">#REF!</definedName>
    <definedName name="q_var1">#REF!</definedName>
    <definedName name="q_vrv">#REF!</definedName>
    <definedName name="Quantities">[10]Quantities!$A$2:$R$38</definedName>
    <definedName name="Ranges">#REF!</definedName>
    <definedName name="Refrigerant">[4]Validation!$O$4:$O$11</definedName>
    <definedName name="RequestStatus">[4]Validation!$B$4:$B$6</definedName>
    <definedName name="RequestType">[4]Validation!$A$4:$A$9</definedName>
    <definedName name="s_f">'[16]FCU from 01.06.2014'!#REF!</definedName>
    <definedName name="s_fcu">'[16]FCU from 01.06.2014'!#REF!</definedName>
    <definedName name="SalesBrand">[4]Validation!$Q$4:$Q$26</definedName>
    <definedName name="SalesOEM">[4]Validation!$J$4:$J$5</definedName>
    <definedName name="SAPBEXhrIndnt" hidden="1">2</definedName>
    <definedName name="SAPBEXrevision" hidden="1">1</definedName>
    <definedName name="SAPBEXsysID" hidden="1">"BW1"</definedName>
    <definedName name="SAPBEXwbID" hidden="1">"3UWW78R6ZTETPYWCKFGIPJDJ1"</definedName>
    <definedName name="SAPsysID" hidden="1">"708C5W7SBKP804JT78WJ0JNKI"</definedName>
    <definedName name="SAPwbID" hidden="1">"ARS"</definedName>
    <definedName name="SCA">[6]data!$A$5652:$H$6083</definedName>
    <definedName name="Selection">'[7]Input file'!$H$2:$H$3</definedName>
    <definedName name="sky">#REF!</definedName>
    <definedName name="SmallCF">'[2]Digit1-11'!#REF!</definedName>
    <definedName name="SmallCOB">'[2]Digit1-11'!#REF!</definedName>
    <definedName name="SmallCON">'[2]Digit1-11'!#REF!</definedName>
    <definedName name="SmallCOP">'[2]Digit1-11'!#REF!</definedName>
    <definedName name="SmallHPB">'[2]Digit1-11'!#REF!</definedName>
    <definedName name="SmallHPN">'[2]Digit1-11'!#REF!</definedName>
    <definedName name="SmallHPP">'[2]Digit1-11'!#REF!</definedName>
    <definedName name="SmallRC">'[2]Digit1-11'!#REF!</definedName>
    <definedName name="SmallWC">'[2]Digit1-11'!#REF!</definedName>
    <definedName name="SmallWCM">'[2]Digit1-11'!#REF!</definedName>
    <definedName name="SOPmultiplier">#REF!</definedName>
    <definedName name="Source">[4]Validation!$W$4:$W$12</definedName>
    <definedName name="SOUTH">[6]data!$A$6953:$H$7385</definedName>
    <definedName name="SPA">[6]data!$A$878:$H$1309</definedName>
    <definedName name="spl_22">#REF!</definedName>
    <definedName name="spl_410">#REF!</definedName>
    <definedName name="spl_ftyn">#REF!</definedName>
    <definedName name="status">#REF!</definedName>
    <definedName name="Table">[10]Table!$A$1:$N$505</definedName>
    <definedName name="tempROHSIn">#REF!</definedName>
    <definedName name="tempROHSOut">#REF!</definedName>
    <definedName name="Timing">[5]Dropbox!$D$2:$D$4</definedName>
    <definedName name="TOT">[6]data!$A$10:$H$441</definedName>
    <definedName name="ue_cr">#REF!</definedName>
    <definedName name="ue_cross">#REF!</definedName>
    <definedName name="UK">[6]data!$A$444:$H$875</definedName>
    <definedName name="v_d">'[16]FCU from 01.06.2014'!#REF!</definedName>
    <definedName name="v_disc">'[16]FCU from 01.06.2014'!#REF!</definedName>
    <definedName name="vam">#REF!</definedName>
    <definedName name="vrv">#REF!</definedName>
    <definedName name="vrv_in">#REF!</definedName>
    <definedName name="vrv_out">#REF!</definedName>
    <definedName name="zz">#REF!</definedName>
    <definedName name="_xlnm.Print_Area">#REF!</definedName>
    <definedName name="роррр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12" i="4" l="1"/>
  <c r="C3711" i="4"/>
  <c r="C3710" i="4"/>
  <c r="C3709" i="4"/>
  <c r="C3708" i="4"/>
  <c r="C3707" i="4"/>
  <c r="C3699" i="4" l="1"/>
  <c r="C3698" i="4"/>
  <c r="C3697" i="4"/>
  <c r="C3696" i="4"/>
  <c r="C3695" i="4"/>
  <c r="C3694" i="4"/>
  <c r="C3693" i="4"/>
  <c r="C3692" i="4"/>
  <c r="C3691" i="4"/>
  <c r="C3690" i="4"/>
  <c r="C3689" i="4"/>
  <c r="G41" i="10" l="1"/>
  <c r="G35" i="10" l="1"/>
  <c r="G34" i="10"/>
  <c r="G33" i="10"/>
  <c r="G113" i="6" l="1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82" i="9"/>
  <c r="G81" i="9"/>
  <c r="G80" i="9"/>
  <c r="G79" i="9"/>
  <c r="G78" i="9"/>
  <c r="G77" i="9"/>
  <c r="G76" i="9"/>
  <c r="G75" i="9"/>
  <c r="G74" i="9"/>
  <c r="G73" i="9"/>
  <c r="G204" i="6"/>
  <c r="G203" i="6"/>
  <c r="G190" i="6"/>
  <c r="G191" i="6"/>
  <c r="G196" i="6"/>
  <c r="G189" i="6"/>
  <c r="G186" i="6"/>
  <c r="G187" i="6"/>
  <c r="G188" i="6"/>
  <c r="G6" i="6"/>
  <c r="G32" i="8"/>
  <c r="G31" i="8"/>
  <c r="G30" i="8"/>
  <c r="G29" i="8"/>
  <c r="G28" i="8"/>
  <c r="G27" i="8"/>
  <c r="G26" i="8"/>
  <c r="G25" i="8"/>
  <c r="G45" i="10"/>
  <c r="G44" i="10"/>
  <c r="G43" i="10"/>
  <c r="G42" i="10"/>
  <c r="G40" i="10"/>
  <c r="G39" i="10"/>
  <c r="G37" i="10"/>
  <c r="G38" i="10"/>
  <c r="G36" i="10"/>
  <c r="G26" i="10"/>
  <c r="G25" i="10"/>
  <c r="G24" i="10"/>
  <c r="G23" i="10"/>
  <c r="G22" i="10"/>
  <c r="G21" i="10"/>
  <c r="G20" i="10"/>
  <c r="G19" i="10"/>
  <c r="G17" i="10"/>
  <c r="G18" i="10"/>
  <c r="G16" i="10"/>
  <c r="G15" i="10"/>
  <c r="G14" i="10"/>
  <c r="G13" i="10"/>
  <c r="G12" i="10"/>
  <c r="G11" i="10"/>
  <c r="G10" i="10"/>
  <c r="G9" i="10"/>
  <c r="G11" i="9"/>
  <c r="G10" i="9"/>
  <c r="G9" i="9"/>
  <c r="G8" i="9"/>
  <c r="G7" i="9"/>
  <c r="G6" i="9"/>
  <c r="G8" i="10"/>
  <c r="G7" i="10"/>
  <c r="G6" i="10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21" i="8"/>
  <c r="G20" i="8"/>
  <c r="G19" i="8"/>
  <c r="G18" i="8"/>
  <c r="G17" i="8"/>
  <c r="G16" i="8"/>
  <c r="G15" i="8"/>
  <c r="G14" i="8"/>
  <c r="G13" i="8"/>
  <c r="G12" i="8"/>
  <c r="G11" i="8"/>
  <c r="G10" i="8"/>
  <c r="G23" i="8"/>
  <c r="G22" i="8"/>
  <c r="G9" i="8"/>
  <c r="G8" i="8"/>
  <c r="G7" i="8"/>
  <c r="G6" i="8"/>
  <c r="G211" i="6"/>
  <c r="G212" i="6"/>
  <c r="G213" i="6"/>
  <c r="G182" i="6"/>
  <c r="G179" i="6"/>
  <c r="G176" i="6"/>
  <c r="G172" i="6"/>
  <c r="G168" i="6"/>
  <c r="G164" i="6"/>
  <c r="G160" i="6"/>
  <c r="G156" i="6"/>
  <c r="G152" i="6"/>
  <c r="G148" i="6"/>
  <c r="G145" i="6"/>
  <c r="G142" i="6"/>
  <c r="G139" i="6"/>
  <c r="G136" i="6"/>
  <c r="G133" i="6"/>
  <c r="G130" i="6"/>
  <c r="G127" i="6"/>
  <c r="G124" i="6"/>
  <c r="G121" i="6"/>
  <c r="G118" i="6"/>
  <c r="G115" i="6"/>
  <c r="G13" i="6"/>
  <c r="G12" i="6"/>
  <c r="G97" i="6"/>
  <c r="G98" i="6"/>
  <c r="G95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75" i="6"/>
  <c r="G63" i="6"/>
  <c r="G64" i="6"/>
  <c r="G65" i="6"/>
  <c r="G66" i="6"/>
  <c r="G67" i="6"/>
  <c r="G68" i="6"/>
  <c r="G69" i="6"/>
  <c r="G70" i="6"/>
  <c r="G71" i="6"/>
  <c r="G72" i="6"/>
  <c r="G73" i="6"/>
  <c r="G57" i="6"/>
  <c r="G58" i="6"/>
  <c r="G59" i="6"/>
  <c r="G60" i="6"/>
  <c r="G61" i="6"/>
  <c r="G62" i="6"/>
  <c r="G53" i="6"/>
  <c r="G54" i="6"/>
  <c r="G55" i="6"/>
  <c r="G56" i="6"/>
  <c r="G51" i="6"/>
  <c r="G47" i="6"/>
  <c r="G48" i="6"/>
  <c r="G49" i="6"/>
  <c r="G50" i="6"/>
  <c r="G52" i="6"/>
  <c r="G45" i="6"/>
  <c r="G39" i="6"/>
  <c r="G40" i="6"/>
  <c r="G41" i="6"/>
  <c r="G42" i="6"/>
  <c r="G43" i="6"/>
  <c r="G33" i="6"/>
  <c r="G34" i="6"/>
  <c r="G35" i="6"/>
  <c r="G36" i="6"/>
  <c r="G37" i="6"/>
  <c r="G38" i="6"/>
  <c r="G27" i="6"/>
  <c r="G28" i="6"/>
  <c r="G29" i="6"/>
  <c r="G30" i="6"/>
  <c r="G31" i="6"/>
  <c r="G32" i="6"/>
  <c r="G21" i="6"/>
  <c r="G22" i="6"/>
  <c r="G23" i="6"/>
  <c r="G24" i="6"/>
  <c r="G25" i="6"/>
  <c r="G19" i="6"/>
  <c r="G17" i="6"/>
  <c r="G15" i="6"/>
  <c r="G117" i="6"/>
  <c r="G119" i="6"/>
  <c r="G120" i="6"/>
  <c r="G122" i="6"/>
  <c r="G123" i="6"/>
  <c r="G125" i="6"/>
  <c r="G214" i="6"/>
  <c r="G215" i="6"/>
  <c r="G216" i="6"/>
  <c r="G217" i="6"/>
  <c r="G218" i="6"/>
  <c r="G219" i="6"/>
  <c r="G220" i="6"/>
  <c r="G221" i="6"/>
  <c r="G222" i="6"/>
  <c r="G202" i="6"/>
  <c r="G205" i="6"/>
  <c r="G206" i="6"/>
  <c r="G207" i="6"/>
  <c r="G208" i="6"/>
  <c r="G209" i="6"/>
  <c r="G210" i="6"/>
  <c r="G181" i="6"/>
  <c r="G183" i="6"/>
  <c r="G185" i="6"/>
  <c r="G197" i="6"/>
  <c r="G198" i="6"/>
  <c r="G199" i="6"/>
  <c r="G200" i="6"/>
  <c r="G201" i="6"/>
  <c r="G161" i="6"/>
  <c r="G162" i="6"/>
  <c r="G163" i="6"/>
  <c r="G165" i="6"/>
  <c r="G166" i="6"/>
  <c r="G167" i="6"/>
  <c r="G169" i="6"/>
  <c r="G170" i="6"/>
  <c r="G171" i="6"/>
  <c r="G173" i="6"/>
  <c r="G174" i="6"/>
  <c r="G175" i="6"/>
  <c r="G177" i="6"/>
  <c r="G178" i="6"/>
  <c r="G180" i="6"/>
  <c r="G143" i="6"/>
  <c r="G144" i="6"/>
  <c r="G146" i="6"/>
  <c r="G147" i="6"/>
  <c r="G149" i="6"/>
  <c r="G150" i="6"/>
  <c r="G151" i="6"/>
  <c r="G153" i="6"/>
  <c r="G154" i="6"/>
  <c r="G155" i="6"/>
  <c r="G157" i="6"/>
  <c r="G158" i="6"/>
  <c r="G159" i="6"/>
  <c r="G131" i="6"/>
  <c r="G132" i="6"/>
  <c r="G134" i="6"/>
  <c r="G135" i="6"/>
  <c r="G137" i="6"/>
  <c r="G138" i="6"/>
  <c r="G140" i="6"/>
  <c r="G141" i="6"/>
  <c r="G114" i="6"/>
  <c r="G116" i="6"/>
  <c r="G126" i="6"/>
  <c r="G128" i="6"/>
  <c r="G129" i="6"/>
  <c r="G93" i="6"/>
  <c r="G94" i="6"/>
  <c r="G96" i="6"/>
  <c r="G99" i="6"/>
  <c r="G74" i="6"/>
  <c r="H74" i="6" s="1"/>
  <c r="G76" i="6"/>
  <c r="G44" i="6"/>
  <c r="H44" i="6" s="1"/>
  <c r="G46" i="6"/>
  <c r="G14" i="6"/>
  <c r="G16" i="6"/>
  <c r="G18" i="6"/>
  <c r="G20" i="6"/>
  <c r="G26" i="6"/>
  <c r="G7" i="6"/>
  <c r="H6" i="6" s="1"/>
  <c r="G8" i="6"/>
  <c r="G9" i="6"/>
  <c r="G10" i="6"/>
  <c r="G11" i="6"/>
  <c r="H98" i="6" l="1"/>
  <c r="H141" i="6"/>
  <c r="H52" i="6"/>
  <c r="H117" i="6"/>
  <c r="H10" i="6"/>
  <c r="H175" i="6"/>
  <c r="H167" i="6"/>
  <c r="H123" i="6"/>
  <c r="H100" i="6"/>
  <c r="H104" i="6"/>
  <c r="H108" i="6"/>
  <c r="H76" i="6"/>
  <c r="H94" i="6"/>
  <c r="H26" i="6"/>
  <c r="H92" i="6"/>
  <c r="H66" i="6"/>
  <c r="H22" i="8"/>
  <c r="H20" i="8"/>
  <c r="H80" i="6"/>
  <c r="H16" i="6"/>
  <c r="H46" i="6"/>
  <c r="H50" i="6"/>
  <c r="H6" i="8"/>
  <c r="H8" i="8"/>
  <c r="H10" i="8"/>
  <c r="H12" i="8"/>
  <c r="H40" i="6"/>
  <c r="H14" i="8"/>
  <c r="H18" i="8"/>
  <c r="H132" i="6"/>
  <c r="H151" i="6"/>
  <c r="H178" i="6"/>
  <c r="H120" i="6"/>
  <c r="H24" i="6"/>
  <c r="H30" i="6"/>
  <c r="H70" i="6"/>
  <c r="H8" i="6"/>
  <c r="H28" i="6"/>
  <c r="H54" i="6"/>
  <c r="H60" i="6"/>
  <c r="H72" i="6"/>
  <c r="H68" i="6"/>
  <c r="H64" i="6"/>
  <c r="H90" i="6"/>
  <c r="H86" i="6"/>
  <c r="H82" i="6"/>
  <c r="H78" i="6"/>
  <c r="H102" i="6"/>
  <c r="H96" i="6"/>
  <c r="H16" i="8"/>
  <c r="H27" i="8"/>
  <c r="H31" i="8"/>
  <c r="H110" i="6"/>
  <c r="H112" i="6"/>
  <c r="H14" i="6"/>
  <c r="H18" i="6"/>
  <c r="H22" i="6"/>
  <c r="H34" i="6"/>
  <c r="H42" i="6"/>
  <c r="H38" i="6"/>
  <c r="H56" i="6"/>
  <c r="H58" i="6"/>
  <c r="H106" i="6"/>
  <c r="H126" i="6"/>
  <c r="H135" i="6"/>
  <c r="H129" i="6"/>
  <c r="H155" i="6"/>
  <c r="H147" i="6"/>
  <c r="H144" i="6"/>
  <c r="H171" i="6"/>
  <c r="H163" i="6"/>
  <c r="H159" i="6"/>
  <c r="H181" i="6"/>
  <c r="H20" i="6"/>
  <c r="H32" i="6"/>
  <c r="H25" i="8"/>
  <c r="H29" i="8"/>
  <c r="H114" i="6"/>
  <c r="H138" i="6"/>
  <c r="H36" i="6"/>
  <c r="H48" i="6"/>
  <c r="H62" i="6"/>
  <c r="H88" i="6"/>
  <c r="H84" i="6"/>
  <c r="H10" i="9"/>
  <c r="H51" i="9"/>
  <c r="H63" i="9"/>
  <c r="H15" i="9"/>
  <c r="H27" i="9"/>
  <c r="H33" i="9"/>
  <c r="H39" i="9"/>
  <c r="H6" i="9"/>
  <c r="H8" i="9"/>
  <c r="H47" i="9"/>
  <c r="H55" i="9"/>
  <c r="H24" i="9"/>
  <c r="H18" i="9"/>
  <c r="H21" i="9"/>
  <c r="H36" i="9"/>
  <c r="H59" i="9"/>
  <c r="H66" i="9"/>
  <c r="H69" i="9"/>
  <c r="H12" i="9"/>
  <c r="H30" i="9"/>
  <c r="H43" i="9"/>
</calcChain>
</file>

<file path=xl/sharedStrings.xml><?xml version="1.0" encoding="utf-8"?>
<sst xmlns="http://schemas.openxmlformats.org/spreadsheetml/2006/main" count="4544" uniqueCount="3931">
  <si>
    <t>1,7-5,0-5,3</t>
  </si>
  <si>
    <t>1,7-7,0-8,0</t>
  </si>
  <si>
    <t>1,3-2,4-3,0</t>
  </si>
  <si>
    <t>1,3-3,2-4,5</t>
  </si>
  <si>
    <t>200 х 750 х 620</t>
  </si>
  <si>
    <t>BRC1D52</t>
  </si>
  <si>
    <t>BRC4C65</t>
  </si>
  <si>
    <t>1,4-3,4-3,8</t>
  </si>
  <si>
    <t>1,4-4,1-5,0</t>
  </si>
  <si>
    <t>1,7-5,8-6,0</t>
  </si>
  <si>
    <t>1,7-6,0-6,5</t>
  </si>
  <si>
    <t>245 x 700 x 800</t>
  </si>
  <si>
    <t>245 x 1000 x 800</t>
  </si>
  <si>
    <t>204 x 840 x 840</t>
  </si>
  <si>
    <t>BRC7FA532F</t>
  </si>
  <si>
    <t>260 x 575 x 575</t>
  </si>
  <si>
    <t>BYFQ60B3</t>
  </si>
  <si>
    <t>BRC7EB530W</t>
  </si>
  <si>
    <t>BYFQ60CS</t>
  </si>
  <si>
    <t>BYFQ60CW</t>
  </si>
  <si>
    <t>235 x 960 x 690</t>
  </si>
  <si>
    <t>235 x1.270 x 690</t>
  </si>
  <si>
    <t>BAC959A4</t>
  </si>
  <si>
    <t>BYCQ140C</t>
  </si>
  <si>
    <t>FTXZ25N</t>
  </si>
  <si>
    <t>FTXZ35N</t>
  </si>
  <si>
    <t>FTXZ50N</t>
  </si>
  <si>
    <t>KAC017A4E</t>
  </si>
  <si>
    <t>KAC15A</t>
  </si>
  <si>
    <t>KAC972A4E</t>
  </si>
  <si>
    <t>KAC998</t>
  </si>
  <si>
    <t>KNME998</t>
  </si>
  <si>
    <t>RXZ25N</t>
  </si>
  <si>
    <t>RXZ35N</t>
  </si>
  <si>
    <t>RXZ50N</t>
  </si>
  <si>
    <t>FBA35A9</t>
  </si>
  <si>
    <t>FBA50A9</t>
  </si>
  <si>
    <t>FBA60A9</t>
  </si>
  <si>
    <t>FCAG35B</t>
  </si>
  <si>
    <t>FCAG50B</t>
  </si>
  <si>
    <t>FCAG60B</t>
  </si>
  <si>
    <t>FDXM25F9</t>
  </si>
  <si>
    <t>FDXM35F9</t>
  </si>
  <si>
    <t>FDXM50F9</t>
  </si>
  <si>
    <t>FDXM60F9</t>
  </si>
  <si>
    <t>FFA25A9</t>
  </si>
  <si>
    <t>FFA35A9</t>
  </si>
  <si>
    <t>FFA50A9</t>
  </si>
  <si>
    <t>FFA60A9</t>
  </si>
  <si>
    <t>FHA35A9</t>
  </si>
  <si>
    <t>FHA50A9</t>
  </si>
  <si>
    <t>FHA60A9</t>
  </si>
  <si>
    <t>FNA25A9</t>
  </si>
  <si>
    <t>FNA35A9</t>
  </si>
  <si>
    <t>FNA50A9</t>
  </si>
  <si>
    <t>FNA60A9</t>
  </si>
  <si>
    <t>BYCQ140E</t>
  </si>
  <si>
    <t>BRC7GA53-9</t>
  </si>
  <si>
    <t>#</t>
  </si>
  <si>
    <t>#2</t>
  </si>
  <si>
    <t>2MXM40A9</t>
  </si>
  <si>
    <t>FTXA20CB</t>
  </si>
  <si>
    <t>FTXA20CS</t>
  </si>
  <si>
    <t>FTXA20CW</t>
  </si>
  <si>
    <t>FTXA25CB</t>
  </si>
  <si>
    <t>FTXA25CS</t>
  </si>
  <si>
    <t>FTXA25CW</t>
  </si>
  <si>
    <t>FTXA35CB</t>
  </si>
  <si>
    <t>FTXA35CS</t>
  </si>
  <si>
    <t>FTXA35CW</t>
  </si>
  <si>
    <t>FTXA42CB</t>
  </si>
  <si>
    <t>FTXA42CS</t>
  </si>
  <si>
    <t>FTXA42CW</t>
  </si>
  <si>
    <t>FTXA50CB</t>
  </si>
  <si>
    <t>FTXA50CS</t>
  </si>
  <si>
    <t>FTXA50CW</t>
  </si>
  <si>
    <t>FTXF20F</t>
  </si>
  <si>
    <t>FTXF25F</t>
  </si>
  <si>
    <t>FTXF35F</t>
  </si>
  <si>
    <t>FTXF42F</t>
  </si>
  <si>
    <t>FTXF50F</t>
  </si>
  <si>
    <t>FTXF60F</t>
  </si>
  <si>
    <t>FTXF71F</t>
  </si>
  <si>
    <t>FTXJ20AB9</t>
  </si>
  <si>
    <t>FTXM20A</t>
  </si>
  <si>
    <t>FTXM25A</t>
  </si>
  <si>
    <t>FTXM35A</t>
  </si>
  <si>
    <t>FTXM42A</t>
  </si>
  <si>
    <t>FTXM50A</t>
  </si>
  <si>
    <t>FTXP20N9</t>
  </si>
  <si>
    <t>FTXP25N9</t>
  </si>
  <si>
    <t>FTXP35N9</t>
  </si>
  <si>
    <t>FTXTA30CB</t>
  </si>
  <si>
    <t>FTXTA30CW</t>
  </si>
  <si>
    <t>FTXTJ30AB</t>
  </si>
  <si>
    <t>FTXTJ30AW</t>
  </si>
  <si>
    <t>FTXTM30A</t>
  </si>
  <si>
    <t>FTXTM40A</t>
  </si>
  <si>
    <t>FTXTP25A</t>
  </si>
  <si>
    <t>FTXTP35A</t>
  </si>
  <si>
    <t>FVXM25B</t>
  </si>
  <si>
    <t>FVXM35B</t>
  </si>
  <si>
    <t>FVXM50B</t>
  </si>
  <si>
    <t>FVXTM30B</t>
  </si>
  <si>
    <t>RXA20A8</t>
  </si>
  <si>
    <t>RXA25A8</t>
  </si>
  <si>
    <t>RXA35A8</t>
  </si>
  <si>
    <t>RXA42B8</t>
  </si>
  <si>
    <t>RXA50B8</t>
  </si>
  <si>
    <t>RXF20F</t>
  </si>
  <si>
    <t>RXF25F</t>
  </si>
  <si>
    <t>RXF35F</t>
  </si>
  <si>
    <t>RXF42F</t>
  </si>
  <si>
    <t>RXF50F</t>
  </si>
  <si>
    <t>RXJ20A9</t>
  </si>
  <si>
    <t>RXJ25A9</t>
  </si>
  <si>
    <t>RXJ35A9</t>
  </si>
  <si>
    <t>RXJ50A9</t>
  </si>
  <si>
    <t>RXM20A</t>
  </si>
  <si>
    <t>RXM25A9</t>
  </si>
  <si>
    <t>RXM35A9</t>
  </si>
  <si>
    <t>RXM42A</t>
  </si>
  <si>
    <t>RXM50A8</t>
  </si>
  <si>
    <t>RXM60A</t>
  </si>
  <si>
    <t>RXM71A</t>
  </si>
  <si>
    <t>RXP20N9</t>
  </si>
  <si>
    <t>RXP25N9</t>
  </si>
  <si>
    <t>RXP35N9</t>
  </si>
  <si>
    <t>RXTA30C</t>
  </si>
  <si>
    <t>RXTJ30A</t>
  </si>
  <si>
    <t>RXTM30A</t>
  </si>
  <si>
    <t>RXTM40A</t>
  </si>
  <si>
    <t>RXTP25A</t>
  </si>
  <si>
    <t>RXTP35A</t>
  </si>
  <si>
    <t>AZAS71MV1</t>
  </si>
  <si>
    <t>FAA100B</t>
  </si>
  <si>
    <t>FAA71B</t>
  </si>
  <si>
    <t>FBA100A</t>
  </si>
  <si>
    <t>FBA125A</t>
  </si>
  <si>
    <t>FBA140A</t>
  </si>
  <si>
    <t>FBA71A9</t>
  </si>
  <si>
    <t>FCAG100B</t>
  </si>
  <si>
    <t>FCAG125B</t>
  </si>
  <si>
    <t>FCAG140B</t>
  </si>
  <si>
    <t>FCAG71B</t>
  </si>
  <si>
    <t>FCAHG100H</t>
  </si>
  <si>
    <t>FCAHG125H</t>
  </si>
  <si>
    <t>FCAHG140H</t>
  </si>
  <si>
    <t>FCAHG71H</t>
  </si>
  <si>
    <t>FDA125A</t>
  </si>
  <si>
    <t>FDA200A</t>
  </si>
  <si>
    <t>FDA250A</t>
  </si>
  <si>
    <t>FHA100A</t>
  </si>
  <si>
    <t>FHA125A</t>
  </si>
  <si>
    <t>FHA140A</t>
  </si>
  <si>
    <t>FHA71A9</t>
  </si>
  <si>
    <t>FUA100A</t>
  </si>
  <si>
    <t>FUA125A</t>
  </si>
  <si>
    <t>FUA71A</t>
  </si>
  <si>
    <t>FVA100A</t>
  </si>
  <si>
    <t>FVA125A</t>
  </si>
  <si>
    <t>FVA140A</t>
  </si>
  <si>
    <t>FVA71A</t>
  </si>
  <si>
    <t>RZA200D</t>
  </si>
  <si>
    <t>RZA250D</t>
  </si>
  <si>
    <t>RZAG100NV1</t>
  </si>
  <si>
    <t>RZAG100NY1</t>
  </si>
  <si>
    <t>RZAG125NV1</t>
  </si>
  <si>
    <t>RZAG125NY1</t>
  </si>
  <si>
    <t>RZAG140NV1</t>
  </si>
  <si>
    <t>RZAG140NY1</t>
  </si>
  <si>
    <t>RZAG71NV1</t>
  </si>
  <si>
    <t>RZAG71NY1</t>
  </si>
  <si>
    <t>RZASG71MV1</t>
  </si>
  <si>
    <t>MC30Y</t>
  </si>
  <si>
    <t>MC55W</t>
  </si>
  <si>
    <t>MC80Z</t>
  </si>
  <si>
    <t>MCK55W</t>
  </si>
  <si>
    <t>MCK70ZH</t>
  </si>
  <si>
    <t>MCK70ZW</t>
  </si>
  <si>
    <t>VAM1000FC</t>
  </si>
  <si>
    <t>VAM1000J8</t>
  </si>
  <si>
    <t>VAM1500FC</t>
  </si>
  <si>
    <t>VAM1500J8</t>
  </si>
  <si>
    <t>VAM150FC9</t>
  </si>
  <si>
    <t>VAM2000FC</t>
  </si>
  <si>
    <t>VAM2000J8</t>
  </si>
  <si>
    <t>VAM250FC9</t>
  </si>
  <si>
    <t>VAM350FC</t>
  </si>
  <si>
    <t>VAM350J8</t>
  </si>
  <si>
    <t>VAM500FC</t>
  </si>
  <si>
    <t>VAM500J8</t>
  </si>
  <si>
    <t>VAM650FC</t>
  </si>
  <si>
    <t>VAM650J8</t>
  </si>
  <si>
    <t>VAM800FC</t>
  </si>
  <si>
    <t>VAM800J8</t>
  </si>
  <si>
    <t>ARCWB</t>
  </si>
  <si>
    <t>ASYCPIR</t>
  </si>
  <si>
    <t>BAE20A102</t>
  </si>
  <si>
    <t>BAE20A62</t>
  </si>
  <si>
    <t>BAE20A82</t>
  </si>
  <si>
    <t>BAFL502A250</t>
  </si>
  <si>
    <t>BDBHQ44C60</t>
  </si>
  <si>
    <t>BDD500B250</t>
  </si>
  <si>
    <t>BDU510B250VM</t>
  </si>
  <si>
    <t>BHFP26P36C</t>
  </si>
  <si>
    <t>BHFP26P63C</t>
  </si>
  <si>
    <t>BHFP26P84C</t>
  </si>
  <si>
    <t>BHFQ22P1007</t>
  </si>
  <si>
    <t>BHFQ22P1517</t>
  </si>
  <si>
    <t>BHFQ23P1357</t>
  </si>
  <si>
    <t>BHGP26A1</t>
  </si>
  <si>
    <t>BPMKS967A2</t>
  </si>
  <si>
    <t>BPMKS967A3</t>
  </si>
  <si>
    <t>BRC073</t>
  </si>
  <si>
    <t>BRC1E53A</t>
  </si>
  <si>
    <t>BRC301B61</t>
  </si>
  <si>
    <t>BRC4C61</t>
  </si>
  <si>
    <t>BRC4C62</t>
  </si>
  <si>
    <t>BRC7C58</t>
  </si>
  <si>
    <t>BRC7E530</t>
  </si>
  <si>
    <t>BRC7E531</t>
  </si>
  <si>
    <t>BRC7E618</t>
  </si>
  <si>
    <t>BRC7EA628</t>
  </si>
  <si>
    <t>BRC7EA629</t>
  </si>
  <si>
    <t>BRC7EA631</t>
  </si>
  <si>
    <t>BRC7EA632</t>
  </si>
  <si>
    <t>BRC7EB518</t>
  </si>
  <si>
    <t>BRC7F530S</t>
  </si>
  <si>
    <t>BRC7F530W</t>
  </si>
  <si>
    <t>BRC7F532F</t>
  </si>
  <si>
    <t>BRC7FA532FB</t>
  </si>
  <si>
    <t>BRC7FB532F</t>
  </si>
  <si>
    <t>BRC7FB532FB</t>
  </si>
  <si>
    <t>BRCW901A03</t>
  </si>
  <si>
    <t>BRCW901A08</t>
  </si>
  <si>
    <t>BRP069A61</t>
  </si>
  <si>
    <t>BRP069A62</t>
  </si>
  <si>
    <t>BRP069A71</t>
  </si>
  <si>
    <t>BRP069A78</t>
  </si>
  <si>
    <t>BRP069B41</t>
  </si>
  <si>
    <t>BRP069B42</t>
  </si>
  <si>
    <t>BRP069B43</t>
  </si>
  <si>
    <t>BRP069B45</t>
  </si>
  <si>
    <t>BRP069C47</t>
  </si>
  <si>
    <t>BRP069C51</t>
  </si>
  <si>
    <t>BRP069C81</t>
  </si>
  <si>
    <t>BRP069C82</t>
  </si>
  <si>
    <t>BRP2A81</t>
  </si>
  <si>
    <t>BRP4A50</t>
  </si>
  <si>
    <t>BRP4A50A</t>
  </si>
  <si>
    <t>BRP7A51</t>
  </si>
  <si>
    <t>BRP7A52</t>
  </si>
  <si>
    <t>BRP7A53</t>
  </si>
  <si>
    <t>BRP7A54</t>
  </si>
  <si>
    <t>BRYMA100</t>
  </si>
  <si>
    <t>BRYMA200</t>
  </si>
  <si>
    <t>BRYMA65</t>
  </si>
  <si>
    <t>BRYQ140B</t>
  </si>
  <si>
    <t>BRYQ60AS</t>
  </si>
  <si>
    <t>BRYQ60AW</t>
  </si>
  <si>
    <t>BS10Q14AV1B</t>
  </si>
  <si>
    <t>BS12Q14AV1B</t>
  </si>
  <si>
    <t>BS16Q14AV1B</t>
  </si>
  <si>
    <t>BS1Q10A</t>
  </si>
  <si>
    <t>BS1Q16A</t>
  </si>
  <si>
    <t>BS1Q25A</t>
  </si>
  <si>
    <t>BS4Q14AV1B</t>
  </si>
  <si>
    <t>BS6Q14AV1B</t>
  </si>
  <si>
    <t>BS8Q14AV1B</t>
  </si>
  <si>
    <t>BYBCQ125H</t>
  </si>
  <si>
    <t>BYBCQ40H</t>
  </si>
  <si>
    <t>BYBCQ63H</t>
  </si>
  <si>
    <t>BYCQ140EB</t>
  </si>
  <si>
    <t>BYCQ140EGF</t>
  </si>
  <si>
    <t>BYCQ140EGFB</t>
  </si>
  <si>
    <t>BYCQ140EP</t>
  </si>
  <si>
    <t>BYCQ140EPB</t>
  </si>
  <si>
    <t>BYCQ140EW</t>
  </si>
  <si>
    <t>BYK32G</t>
  </si>
  <si>
    <t>BYK63G</t>
  </si>
  <si>
    <t>CDRP1A</t>
  </si>
  <si>
    <t>DAM411B51</t>
  </si>
  <si>
    <t>DAM412B51</t>
  </si>
  <si>
    <t>DCC601A51</t>
  </si>
  <si>
    <t>DCM002A51</t>
  </si>
  <si>
    <t>DCM007A51</t>
  </si>
  <si>
    <t>DCM008A51</t>
  </si>
  <si>
    <t>DCM009A51</t>
  </si>
  <si>
    <t>DCM601-LIDL</t>
  </si>
  <si>
    <t>DCM601B51</t>
  </si>
  <si>
    <t>DCS007A51</t>
  </si>
  <si>
    <t>DCS301B51</t>
  </si>
  <si>
    <t>DCS301BA61</t>
  </si>
  <si>
    <t>DCS302A52-9</t>
  </si>
  <si>
    <t>DCS302C51</t>
  </si>
  <si>
    <t>DCS302CA61</t>
  </si>
  <si>
    <t>DCS601C51</t>
  </si>
  <si>
    <t>DEC101A51</t>
  </si>
  <si>
    <t>DEC102A51</t>
  </si>
  <si>
    <t>DGE601A52</t>
  </si>
  <si>
    <t>DGE601A53</t>
  </si>
  <si>
    <t>DMS502A51</t>
  </si>
  <si>
    <t>DMS504B51</t>
  </si>
  <si>
    <t>DTA102A52</t>
  </si>
  <si>
    <t>DTA103A51</t>
  </si>
  <si>
    <t>DTA104A53</t>
  </si>
  <si>
    <t>DTA104A61</t>
  </si>
  <si>
    <t>DTA104A62-9</t>
  </si>
  <si>
    <t>DTA109A51</t>
  </si>
  <si>
    <t>DTA112B51</t>
  </si>
  <si>
    <t>DTA114A61</t>
  </si>
  <si>
    <t>E2C224V02A</t>
  </si>
  <si>
    <t>E2C2PICV02A</t>
  </si>
  <si>
    <t>E2C2PV02A</t>
  </si>
  <si>
    <t>E2C2V02A</t>
  </si>
  <si>
    <t>E2C2V06A</t>
  </si>
  <si>
    <t>E2C324V02A</t>
  </si>
  <si>
    <t>E2C324V06A</t>
  </si>
  <si>
    <t>E2C3PV02A</t>
  </si>
  <si>
    <t>E2C3V02A</t>
  </si>
  <si>
    <t>E2C3V06A</t>
  </si>
  <si>
    <t>E2M2V03A6</t>
  </si>
  <si>
    <t>E2M2V06A6</t>
  </si>
  <si>
    <t>E2M2V10A6</t>
  </si>
  <si>
    <t>E2M2V207A6</t>
  </si>
  <si>
    <t>E2M2V210A6</t>
  </si>
  <si>
    <t>E2MPV03A6</t>
  </si>
  <si>
    <t>E2MPV06A6</t>
  </si>
  <si>
    <t>E2MPV10A6</t>
  </si>
  <si>
    <t>E2MPV207A6</t>
  </si>
  <si>
    <t>E2MPV210A6</t>
  </si>
  <si>
    <t>E2MV03A6</t>
  </si>
  <si>
    <t>E2MV06A6</t>
  </si>
  <si>
    <t>E2MV10A6</t>
  </si>
  <si>
    <t>E2MV2B07A6</t>
  </si>
  <si>
    <t>E2MV2B10A6</t>
  </si>
  <si>
    <t>E2MVD03A6</t>
  </si>
  <si>
    <t>E2MVD06A6</t>
  </si>
  <si>
    <t>E2MVD10A6</t>
  </si>
  <si>
    <t>E2V2VN01V3WA</t>
  </si>
  <si>
    <t>E2V4VN01V3WA</t>
  </si>
  <si>
    <t>E3V2VN02V3WA</t>
  </si>
  <si>
    <t>E3V4VN02V3WA</t>
  </si>
  <si>
    <t>E4C224V02A</t>
  </si>
  <si>
    <t>E4C224V06A</t>
  </si>
  <si>
    <t>E4C2PICV06A</t>
  </si>
  <si>
    <t>E4C2V02A</t>
  </si>
  <si>
    <t>E4C2V06A</t>
  </si>
  <si>
    <t>E4C324V02A</t>
  </si>
  <si>
    <t>E4C3PV02A</t>
  </si>
  <si>
    <t>E4C3PV06A</t>
  </si>
  <si>
    <t>E4C3V02A</t>
  </si>
  <si>
    <t>E4C3V06A</t>
  </si>
  <si>
    <t>E4M2V03A6</t>
  </si>
  <si>
    <t>E4M2V06A6</t>
  </si>
  <si>
    <t>E4M2V10A6</t>
  </si>
  <si>
    <t>E4MPV03A6</t>
  </si>
  <si>
    <t>E4MPV06A6</t>
  </si>
  <si>
    <t>E4MPV10A6</t>
  </si>
  <si>
    <t>E4MV03A6</t>
  </si>
  <si>
    <t>E4MV06A6</t>
  </si>
  <si>
    <t>E4MV10A6</t>
  </si>
  <si>
    <t>E4MVD03A6</t>
  </si>
  <si>
    <t>E4MVD06A6</t>
  </si>
  <si>
    <t>E4MVD10A6</t>
  </si>
  <si>
    <t>E4V2N05O24WA</t>
  </si>
  <si>
    <t>E4V2N05OV3WA</t>
  </si>
  <si>
    <t>E4V2N05P24WA</t>
  </si>
  <si>
    <t>E4V2N08O24WA</t>
  </si>
  <si>
    <t>E4V2N08OV3WA</t>
  </si>
  <si>
    <t>E4V2N08P24WA</t>
  </si>
  <si>
    <t>E4V2N17O24WA</t>
  </si>
  <si>
    <t>E4V2PN04V3DA</t>
  </si>
  <si>
    <t>E4V2PN06V3DA</t>
  </si>
  <si>
    <t>E4V2PN10V3DA</t>
  </si>
  <si>
    <t>E4VHN08OV3WA</t>
  </si>
  <si>
    <t>E4VHN17OV3WA</t>
  </si>
  <si>
    <t>E4VHN17P24WA</t>
  </si>
  <si>
    <t>EAIDF02A6</t>
  </si>
  <si>
    <t>EAIDF03A6</t>
  </si>
  <si>
    <t>EAIDF06A6</t>
  </si>
  <si>
    <t>EAIDF10A6</t>
  </si>
  <si>
    <t>EBRP2B</t>
  </si>
  <si>
    <t>ECFWMB6</t>
  </si>
  <si>
    <t>ED2MV04A6</t>
  </si>
  <si>
    <t>ED2MV10A6</t>
  </si>
  <si>
    <t>ED2MV18A6</t>
  </si>
  <si>
    <t>ED2MV2B04A6</t>
  </si>
  <si>
    <t>ED2MV2B10A6</t>
  </si>
  <si>
    <t>ED2MV2B18A6</t>
  </si>
  <si>
    <t>ED4MV04A6</t>
  </si>
  <si>
    <t>ED4MV10A6</t>
  </si>
  <si>
    <t>ED4MV2B04A6</t>
  </si>
  <si>
    <t>ED4MV2B10A6</t>
  </si>
  <si>
    <t>ED4MV2B18A6</t>
  </si>
  <si>
    <t>EDDPH10A6</t>
  </si>
  <si>
    <t>EDDPH18A6</t>
  </si>
  <si>
    <t>EDDPV10A6</t>
  </si>
  <si>
    <t>EDDPV18A6</t>
  </si>
  <si>
    <t>EDEH04A6</t>
  </si>
  <si>
    <t>EDEHB06A6</t>
  </si>
  <si>
    <t>EDEHB10A6</t>
  </si>
  <si>
    <t>EDEHB12A6</t>
  </si>
  <si>
    <t>EDEHB18A6</t>
  </si>
  <si>
    <t>EDEHS06A6</t>
  </si>
  <si>
    <t>EDEHS10A6</t>
  </si>
  <si>
    <t>EDEHS12A6</t>
  </si>
  <si>
    <t>EDEHS18A6</t>
  </si>
  <si>
    <t>EDMFA06A6</t>
  </si>
  <si>
    <t>EDMFA10A6</t>
  </si>
  <si>
    <t>EDMFA12A6</t>
  </si>
  <si>
    <t>EDMFA18A6</t>
  </si>
  <si>
    <t>EDPD7</t>
  </si>
  <si>
    <t>EDPD9</t>
  </si>
  <si>
    <t>EDPHB6</t>
  </si>
  <si>
    <t>EDPVB6</t>
  </si>
  <si>
    <t>EEH01A6</t>
  </si>
  <si>
    <t>EEH02A6</t>
  </si>
  <si>
    <t>EEH03A6</t>
  </si>
  <si>
    <t>EEH06A6</t>
  </si>
  <si>
    <t>EEH10A6</t>
  </si>
  <si>
    <t>EFA02A6</t>
  </si>
  <si>
    <t>EFA03A6</t>
  </si>
  <si>
    <t>EFA06A6</t>
  </si>
  <si>
    <t>EFA10A6</t>
  </si>
  <si>
    <t>EH060V3A</t>
  </si>
  <si>
    <t>EH100V36A</t>
  </si>
  <si>
    <t>EH200V36A</t>
  </si>
  <si>
    <t>EICC02A6</t>
  </si>
  <si>
    <t>EICC03A6</t>
  </si>
  <si>
    <t>EICC06A6</t>
  </si>
  <si>
    <t>EICC10A6</t>
  </si>
  <si>
    <t>EK02P3V24W5A</t>
  </si>
  <si>
    <t>EK02WV2V3W5A</t>
  </si>
  <si>
    <t>EK02WV3V3W5A</t>
  </si>
  <si>
    <t>EK04P3V24C5A</t>
  </si>
  <si>
    <t>EK04WV2V3C5A</t>
  </si>
  <si>
    <t>EK04WV3V3C5A</t>
  </si>
  <si>
    <t>EK06P3V24C5A</t>
  </si>
  <si>
    <t>EK06WV2V3C5A</t>
  </si>
  <si>
    <t>EK06WV3V3C5A</t>
  </si>
  <si>
    <t>EK08WV2V3W5A</t>
  </si>
  <si>
    <t>EK08WV3V3W5A</t>
  </si>
  <si>
    <t>EK10WV2V3C5A</t>
  </si>
  <si>
    <t>EK10WV3V3C5A</t>
  </si>
  <si>
    <t>EK2MV2B10C5</t>
  </si>
  <si>
    <t>EK2MV3B10C5</t>
  </si>
  <si>
    <t>EK4MV2B10C5</t>
  </si>
  <si>
    <t>EK4MV3B10C5</t>
  </si>
  <si>
    <t>EKAFV100F6</t>
  </si>
  <si>
    <t>EKAFV100F7</t>
  </si>
  <si>
    <t>EKAFV100F8</t>
  </si>
  <si>
    <t>EKAFV50F6</t>
  </si>
  <si>
    <t>EKAFV50F7</t>
  </si>
  <si>
    <t>EKAFV50F8</t>
  </si>
  <si>
    <t>EKAFV80F6</t>
  </si>
  <si>
    <t>EKAFV80F7</t>
  </si>
  <si>
    <t>EKAFV80F8</t>
  </si>
  <si>
    <t>EKBPH012TA</t>
  </si>
  <si>
    <t>EKBPH020TA</t>
  </si>
  <si>
    <t>EKBPH140L</t>
  </si>
  <si>
    <t>EKBPH140N</t>
  </si>
  <si>
    <t>EKBPH250D</t>
  </si>
  <si>
    <t>EKBSDCK</t>
  </si>
  <si>
    <t>EKBSVQLNP</t>
  </si>
  <si>
    <t>EKCHSC</t>
  </si>
  <si>
    <t>EKCSENS</t>
  </si>
  <si>
    <t>EKDP008D</t>
  </si>
  <si>
    <t>EKDPH008C</t>
  </si>
  <si>
    <t>EKDPH1RDX</t>
  </si>
  <si>
    <t>EKEACB</t>
  </si>
  <si>
    <t>EKEPRHLT3HX</t>
  </si>
  <si>
    <t>EKEPRHLT5H</t>
  </si>
  <si>
    <t>EKEPRHLT5X</t>
  </si>
  <si>
    <t>EKER015A</t>
  </si>
  <si>
    <t>EKEWTSC-1</t>
  </si>
  <si>
    <t>EKEWTSC-2</t>
  </si>
  <si>
    <t>EKEXVA100</t>
  </si>
  <si>
    <t>EKEXVA125</t>
  </si>
  <si>
    <t>EKEXVA140</t>
  </si>
  <si>
    <t>EKEXVA200</t>
  </si>
  <si>
    <t>EKEXVA250</t>
  </si>
  <si>
    <t>EKEXVA300</t>
  </si>
  <si>
    <t>EKEXVA350</t>
  </si>
  <si>
    <t>EKEXVA400</t>
  </si>
  <si>
    <t>EKEXVA450</t>
  </si>
  <si>
    <t>EKEXVA50</t>
  </si>
  <si>
    <t>EKEXVA500</t>
  </si>
  <si>
    <t>EKEXVA63</t>
  </si>
  <si>
    <t>EKEXVA80</t>
  </si>
  <si>
    <t>EKFCMBCB</t>
  </si>
  <si>
    <t>EKFJL1A</t>
  </si>
  <si>
    <t>EKFJM1A</t>
  </si>
  <si>
    <t>EKFJS1A</t>
  </si>
  <si>
    <t>EKFT008D</t>
  </si>
  <si>
    <t>EKGSPOWCAB</t>
  </si>
  <si>
    <t>EKLD90P12</t>
  </si>
  <si>
    <t>EKLN08A1</t>
  </si>
  <si>
    <t>EKLS2</t>
  </si>
  <si>
    <t>EKMBDXB</t>
  </si>
  <si>
    <t>EKMKSA3</t>
  </si>
  <si>
    <t>EKMPVAM</t>
  </si>
  <si>
    <t>EKMTAC</t>
  </si>
  <si>
    <t>EKMV2C09B</t>
  </si>
  <si>
    <t>EKMV3C09B</t>
  </si>
  <si>
    <t>EKRDP25</t>
  </si>
  <si>
    <t>EKRDP40</t>
  </si>
  <si>
    <t>EKRDP63</t>
  </si>
  <si>
    <t>EKRORO</t>
  </si>
  <si>
    <t>EKRORO2</t>
  </si>
  <si>
    <t>EKRORO3</t>
  </si>
  <si>
    <t>EKRORO4</t>
  </si>
  <si>
    <t>EKRORO5</t>
  </si>
  <si>
    <t>EKRP1C11</t>
  </si>
  <si>
    <t>EKRP1C13</t>
  </si>
  <si>
    <t>EKRP1C14</t>
  </si>
  <si>
    <t>EKRP1CAS5A</t>
  </si>
  <si>
    <t>EKRS21</t>
  </si>
  <si>
    <t>EKRSC1</t>
  </si>
  <si>
    <t>EKRUCBL2</t>
  </si>
  <si>
    <t>EKVDX100A</t>
  </si>
  <si>
    <t>EKVDX32A</t>
  </si>
  <si>
    <t>EKVDX50A</t>
  </si>
  <si>
    <t>EKVDX80A</t>
  </si>
  <si>
    <t>EKWV2V3W5A</t>
  </si>
  <si>
    <t>EKWV3V3W5A</t>
  </si>
  <si>
    <t>EPB02A6</t>
  </si>
  <si>
    <t>EPB03A6</t>
  </si>
  <si>
    <t>EPB06A6</t>
  </si>
  <si>
    <t>EPCC02A6</t>
  </si>
  <si>
    <t>EPCC03A6</t>
  </si>
  <si>
    <t>EPCC06A6</t>
  </si>
  <si>
    <t>EPCC10A6</t>
  </si>
  <si>
    <t>EPIB6</t>
  </si>
  <si>
    <t>EPIMSA6</t>
  </si>
  <si>
    <t>ERPV02A6</t>
  </si>
  <si>
    <t>ERPV03A6</t>
  </si>
  <si>
    <t>ERPV06A6</t>
  </si>
  <si>
    <t>ERPV10A6</t>
  </si>
  <si>
    <t>ESFD01D6</t>
  </si>
  <si>
    <t>ESFH01D5</t>
  </si>
  <si>
    <t>ESFH02D5</t>
  </si>
  <si>
    <t>ESFV06A6</t>
  </si>
  <si>
    <t>ESFV10A6</t>
  </si>
  <si>
    <t>ESFVG02A6</t>
  </si>
  <si>
    <t>ESFVG03A6</t>
  </si>
  <si>
    <t>ESFVG06A6</t>
  </si>
  <si>
    <t>ESFVG10A6</t>
  </si>
  <si>
    <t>ESRH02A6</t>
  </si>
  <si>
    <t>ESRH03A6</t>
  </si>
  <si>
    <t>ESRH06A6</t>
  </si>
  <si>
    <t>ESRH10A6</t>
  </si>
  <si>
    <t>FCND02A</t>
  </si>
  <si>
    <t>FG4T2AA</t>
  </si>
  <si>
    <t>FG4T3AA</t>
  </si>
  <si>
    <t>FPAN02B</t>
  </si>
  <si>
    <t>FSDG404A</t>
  </si>
  <si>
    <t>FSDG406A</t>
  </si>
  <si>
    <t>FSDG408A</t>
  </si>
  <si>
    <t>FSDG412A</t>
  </si>
  <si>
    <t>FSDG416A</t>
  </si>
  <si>
    <t>FWBPVPIC2V1015</t>
  </si>
  <si>
    <t>FWBPVPIC2V15</t>
  </si>
  <si>
    <t>FWBPVPIC2V1515</t>
  </si>
  <si>
    <t>FWBPVPIC2V25</t>
  </si>
  <si>
    <t>FWBPVPIC2V2515</t>
  </si>
  <si>
    <t>FWCKLX</t>
  </si>
  <si>
    <t>FWCKRX</t>
  </si>
  <si>
    <t>FWCSWA</t>
  </si>
  <si>
    <t>FWDNVPIC2V20</t>
  </si>
  <si>
    <t>FWDNVPIC2V25</t>
  </si>
  <si>
    <t>FWDNVPIC2V32</t>
  </si>
  <si>
    <t>FWDNVPIC2V3220</t>
  </si>
  <si>
    <t>FWDNVPIC2V3225</t>
  </si>
  <si>
    <t>FWEC10</t>
  </si>
  <si>
    <t>FWEC1A</t>
  </si>
  <si>
    <t>FWEC2A</t>
  </si>
  <si>
    <t>FWEC2T</t>
  </si>
  <si>
    <t>FWEC3A</t>
  </si>
  <si>
    <t>FWEC4T</t>
  </si>
  <si>
    <t>FWECKA</t>
  </si>
  <si>
    <t>FWECSAC</t>
  </si>
  <si>
    <t>FWECSAP</t>
  </si>
  <si>
    <t>FWFCKA</t>
  </si>
  <si>
    <t>FWHSKA</t>
  </si>
  <si>
    <t>FWTSKA</t>
  </si>
  <si>
    <t>FWZSVPIC2V10</t>
  </si>
  <si>
    <t>FWZSVPIC2V15</t>
  </si>
  <si>
    <t>FWZSVPIC2V1515</t>
  </si>
  <si>
    <t>FWZSVPIC2V20</t>
  </si>
  <si>
    <t>FWZSVPIC2V2015</t>
  </si>
  <si>
    <t>FWZSVPIC2V25</t>
  </si>
  <si>
    <t>FWZSVPIC2V2520</t>
  </si>
  <si>
    <t>GSIEKA10009</t>
  </si>
  <si>
    <t>GSIEKA15018</t>
  </si>
  <si>
    <t>GSIEKA20024</t>
  </si>
  <si>
    <t>GSIEKA25030</t>
  </si>
  <si>
    <t>GSIEKA35530</t>
  </si>
  <si>
    <t>K.CG750S</t>
  </si>
  <si>
    <t>K.CWBXL</t>
  </si>
  <si>
    <t>K.CWBXLSS</t>
  </si>
  <si>
    <t>K.DT2</t>
  </si>
  <si>
    <t>K.DTFB</t>
  </si>
  <si>
    <t>K.FF600ASN</t>
  </si>
  <si>
    <t>K.FF600S</t>
  </si>
  <si>
    <t>K.HOSE750</t>
  </si>
  <si>
    <t>K.HOSE750EL</t>
  </si>
  <si>
    <t>K.RSS</t>
  </si>
  <si>
    <t>K.SLEEVE</t>
  </si>
  <si>
    <t>KAC12B6</t>
  </si>
  <si>
    <t>KAF963A43</t>
  </si>
  <si>
    <t>KAF974B42S</t>
  </si>
  <si>
    <t>KAFP080B4</t>
  </si>
  <si>
    <t>KDAP25A140</t>
  </si>
  <si>
    <t>KDAP25A36</t>
  </si>
  <si>
    <t>KDAP25A56</t>
  </si>
  <si>
    <t>KDAP25A71</t>
  </si>
  <si>
    <t>KDBH44BA60</t>
  </si>
  <si>
    <t>KDBHP49B140</t>
  </si>
  <si>
    <t>KDBHQ55B140</t>
  </si>
  <si>
    <t>KDBHQ55C140</t>
  </si>
  <si>
    <t>KDBQ44B60</t>
  </si>
  <si>
    <t>KDDN26A12</t>
  </si>
  <si>
    <t>KDDN26A16</t>
  </si>
  <si>
    <t>KDDN26A4</t>
  </si>
  <si>
    <t>KDDN26A8</t>
  </si>
  <si>
    <t>KDDP55C160-1</t>
  </si>
  <si>
    <t>KDDP55D160-2</t>
  </si>
  <si>
    <t>KDDQ44XA60</t>
  </si>
  <si>
    <t>KDJ3705L280</t>
  </si>
  <si>
    <t>KDU30L250</t>
  </si>
  <si>
    <t>KDU50P140</t>
  </si>
  <si>
    <t>KDU50P60</t>
  </si>
  <si>
    <t>KDU50R63</t>
  </si>
  <si>
    <t>KHFP26A100C</t>
  </si>
  <si>
    <t>KHFP26M224</t>
  </si>
  <si>
    <t>KHRA22M65H</t>
  </si>
  <si>
    <t>KHRA22M65T</t>
  </si>
  <si>
    <t>KHRAM22M65H</t>
  </si>
  <si>
    <t>KHRAM22M65T</t>
  </si>
  <si>
    <t>KHRP26A250T</t>
  </si>
  <si>
    <t>KHRQ127H</t>
  </si>
  <si>
    <t>KHRQ22M20T</t>
  </si>
  <si>
    <t>KHRQ22M20TA</t>
  </si>
  <si>
    <t>KHRQ22M29H</t>
  </si>
  <si>
    <t>KHRQ22M29T9</t>
  </si>
  <si>
    <t>KHRQ22M64H</t>
  </si>
  <si>
    <t>KHRQ22M64T</t>
  </si>
  <si>
    <t>KHRQ22M75H</t>
  </si>
  <si>
    <t>KHRQ22M75T</t>
  </si>
  <si>
    <t>KHRQ23M20T</t>
  </si>
  <si>
    <t>KHRQ23M29H</t>
  </si>
  <si>
    <t>KHRQ23M29T9</t>
  </si>
  <si>
    <t>KHRQ23M64H</t>
  </si>
  <si>
    <t>KHRQ23M64T</t>
  </si>
  <si>
    <t>KHRQ23M75H</t>
  </si>
  <si>
    <t>KHRQ23M75T</t>
  </si>
  <si>
    <t>KHRQ250H7</t>
  </si>
  <si>
    <t>KHRQ58H</t>
  </si>
  <si>
    <t>KHRQ58T</t>
  </si>
  <si>
    <t>KHRQM22M20T</t>
  </si>
  <si>
    <t>KHRQM22M29H9</t>
  </si>
  <si>
    <t>KJB111A</t>
  </si>
  <si>
    <t>KJB212A</t>
  </si>
  <si>
    <t>KJB311A</t>
  </si>
  <si>
    <t>KJB411A</t>
  </si>
  <si>
    <t>KKSA26A560</t>
  </si>
  <si>
    <t>KKSB26B1</t>
  </si>
  <si>
    <t>KLIC-DDV3</t>
  </si>
  <si>
    <t>KLIC-DI_V2</t>
  </si>
  <si>
    <t>KNME080A4</t>
  </si>
  <si>
    <t>KPMH950A4L</t>
  </si>
  <si>
    <t>KPMH974B43</t>
  </si>
  <si>
    <t>KPMJ942A4</t>
  </si>
  <si>
    <t>KPMJ983A4L</t>
  </si>
  <si>
    <t>KRC19-26</t>
  </si>
  <si>
    <t>KRCS01-1</t>
  </si>
  <si>
    <t>KRCS01-4</t>
  </si>
  <si>
    <t>KRCS01-5B</t>
  </si>
  <si>
    <t>KRCS01-6B</t>
  </si>
  <si>
    <t>KRP067A41</t>
  </si>
  <si>
    <t>KRP1B54</t>
  </si>
  <si>
    <t>KRP1B56</t>
  </si>
  <si>
    <t>KRP1B57</t>
  </si>
  <si>
    <t>KRP1B61</t>
  </si>
  <si>
    <t>KRP1BA58</t>
  </si>
  <si>
    <t>KRP1BC101</t>
  </si>
  <si>
    <t>KRP1C64</t>
  </si>
  <si>
    <t>KRP1C65</t>
  </si>
  <si>
    <t>KRP1C93</t>
  </si>
  <si>
    <t>KRP1D93A</t>
  </si>
  <si>
    <t>KRP2A51</t>
  </si>
  <si>
    <t>KRP2A52</t>
  </si>
  <si>
    <t>KRP2A53</t>
  </si>
  <si>
    <t>KRP413A1S</t>
  </si>
  <si>
    <t>KRP4A51</t>
  </si>
  <si>
    <t>KRP4A52</t>
  </si>
  <si>
    <t>KRP4A53</t>
  </si>
  <si>
    <t>KRP4A54-9</t>
  </si>
  <si>
    <t>KRP4A93</t>
  </si>
  <si>
    <t>KRP4A96</t>
  </si>
  <si>
    <t>KRP4AA95</t>
  </si>
  <si>
    <t>KRP58M3</t>
  </si>
  <si>
    <t>KRP58M51</t>
  </si>
  <si>
    <t>KRP928A2S</t>
  </si>
  <si>
    <t>MCKCW2T3VN</t>
  </si>
  <si>
    <t>PCIC04A6</t>
  </si>
  <si>
    <t>PCIC06A6</t>
  </si>
  <si>
    <t>PCIC12A6</t>
  </si>
  <si>
    <t>PCIC16A6</t>
  </si>
  <si>
    <t>PLT1CAA</t>
  </si>
  <si>
    <t>PLT1NAA</t>
  </si>
  <si>
    <t>PLT2CAA</t>
  </si>
  <si>
    <t>PLT2NAA</t>
  </si>
  <si>
    <t>PLT3CAA</t>
  </si>
  <si>
    <t>PLT3NAA</t>
  </si>
  <si>
    <t>PPAI06A</t>
  </si>
  <si>
    <t>PRD04A6</t>
  </si>
  <si>
    <t>PRD06A6</t>
  </si>
  <si>
    <t>PRD08A6</t>
  </si>
  <si>
    <t>PRD12A6</t>
  </si>
  <si>
    <t>R04084124324B</t>
  </si>
  <si>
    <t>RS-SE</t>
  </si>
  <si>
    <t>RTD-10</t>
  </si>
  <si>
    <t>RTD-20</t>
  </si>
  <si>
    <t>RTD-HO</t>
  </si>
  <si>
    <t>RTD-MB/NET</t>
  </si>
  <si>
    <t>RTD-RA</t>
  </si>
  <si>
    <t>RTD-W</t>
  </si>
  <si>
    <t>SHE2C2V02A</t>
  </si>
  <si>
    <t>SHE2C2V06A</t>
  </si>
  <si>
    <t>SPFAI1A</t>
  </si>
  <si>
    <t>SPFAI2A</t>
  </si>
  <si>
    <t>WGDCMCPLR2</t>
  </si>
  <si>
    <t>YFSTA6</t>
  </si>
  <si>
    <t>305 x 900 x 212</t>
  </si>
  <si>
    <t>295 x 798 x 189</t>
  </si>
  <si>
    <t>298 х 804 х 252</t>
  </si>
  <si>
    <t>298 х 997 х 292</t>
  </si>
  <si>
    <t>1,3 / 2,0 / 2,6</t>
  </si>
  <si>
    <t>1,3 / 2,5 / 3,5</t>
  </si>
  <si>
    <t>1,3 / 2,5 / 3,2</t>
  </si>
  <si>
    <t>1,3 / 2,8 / 4,7</t>
  </si>
  <si>
    <t>1,4 / 3,4 / 4,0</t>
  </si>
  <si>
    <t>1,4 / 4,0 / 5,2</t>
  </si>
  <si>
    <t>1,7 / 4,2 / 5,0</t>
  </si>
  <si>
    <t>1,7 / 5,4 / 6,0</t>
  </si>
  <si>
    <t>1,7 / 5,0 / 5,3</t>
  </si>
  <si>
    <t>1,7 / 5,8 / 6,5</t>
  </si>
  <si>
    <t>Модель</t>
  </si>
  <si>
    <t>Продуктивність</t>
  </si>
  <si>
    <t>200 х 1150 х 620</t>
  </si>
  <si>
    <t>620 х 790 х 200</t>
  </si>
  <si>
    <t>620 х 1190 х 200</t>
  </si>
  <si>
    <t>0,9 / 2,0 / 3,0</t>
  </si>
  <si>
    <t>0,8 / 2,5 / 4,5</t>
  </si>
  <si>
    <t>0,9 / 2,5 / 3,8</t>
  </si>
  <si>
    <t>0,8 / 2,8 / 5,0</t>
  </si>
  <si>
    <t>0,9 / 3,5 / 4,4</t>
  </si>
  <si>
    <t>0,8 / 4,0 / 5,5</t>
  </si>
  <si>
    <t>1,5 / 4,2 / 5,2</t>
  </si>
  <si>
    <t>1,5 / 5,4 / 6,2</t>
  </si>
  <si>
    <t>1,7 / 6,0 / 7,0</t>
  </si>
  <si>
    <t>1,7 / 7,0 / 8,0</t>
  </si>
  <si>
    <t>2,3 / 7,1 / 8,5</t>
  </si>
  <si>
    <t>2,3 / 8,2 / 10,2</t>
  </si>
  <si>
    <t>Декоративна панель</t>
  </si>
  <si>
    <t>Підлоговий без корпусу з дротовим пультом керування Madoka (опція)</t>
  </si>
  <si>
    <t>Канальний низьконапірний з дротовим пультом керування Madoka (опція)</t>
  </si>
  <si>
    <t>Канальний середньонапірний з дротовим пультом керування Madoka (опція)</t>
  </si>
  <si>
    <t xml:space="preserve">Абсолютно плаский касетний (600х600) з декоративною панеллю та дротовим пультом керування Madoka (опції) </t>
  </si>
  <si>
    <t xml:space="preserve">Круглопотоковий касетний (900х900) з декоративною панеллю та дротовим пультом керування Madoka (опції) </t>
  </si>
  <si>
    <t>Підстельовий однопотоковий з дротовим пультом керування Madoka (опція)</t>
  </si>
  <si>
    <t>1,3 / 2,4 / 3,5</t>
  </si>
  <si>
    <t>1,3 / 3,4 / 4,7</t>
  </si>
  <si>
    <t>1,4 / 4,5 / 5,8</t>
  </si>
  <si>
    <t>1,4 / 5,0 / 5,4</t>
  </si>
  <si>
    <t>1,4 / 5,8 / 6,2</t>
  </si>
  <si>
    <t>1,3 / 2,5 / 3,0</t>
  </si>
  <si>
    <t>1,3 / 3,0 / 4,0</t>
  </si>
  <si>
    <t>1,3 / 3,5 / 4,0</t>
  </si>
  <si>
    <t>1,3 / 4,0 / 4,8</t>
  </si>
  <si>
    <t>286 х 770 х 225</t>
  </si>
  <si>
    <t>600 х 750 х 238</t>
  </si>
  <si>
    <t xml:space="preserve">Madoka білий </t>
  </si>
  <si>
    <t>Madoka сріблястий</t>
  </si>
  <si>
    <t>Madoka чорний</t>
  </si>
  <si>
    <t>Керування</t>
  </si>
  <si>
    <t>WI-FI адаптер для смартфонів</t>
  </si>
  <si>
    <t>Для FCAG-B</t>
  </si>
  <si>
    <t>Для FDXM-F9, FBA-A9, FNA-A9, FHA-A9, FFA-A9</t>
  </si>
  <si>
    <t>Пульт дротовий стандартний</t>
  </si>
  <si>
    <t>Пульт інфрачервоний</t>
  </si>
  <si>
    <t>Для FDXM-F9, FBA-A9, FNA-A9</t>
  </si>
  <si>
    <t>Для FHA-A9</t>
  </si>
  <si>
    <t>Стандартна</t>
  </si>
  <si>
    <t>Чорна</t>
  </si>
  <si>
    <t>Біла</t>
  </si>
  <si>
    <t>Дизайнерська біла</t>
  </si>
  <si>
    <t>Дизайнерська чорна</t>
  </si>
  <si>
    <t>Для BYCQ140E, BYCQ140EW</t>
  </si>
  <si>
    <t>Для BYCQ140EB</t>
  </si>
  <si>
    <t>Для дизайнерської білої панелі BYCQ140EP</t>
  </si>
  <si>
    <t>Для дизайнерської чорної панелі BYCQ140EPB</t>
  </si>
  <si>
    <t>Дизайнерська срібляста</t>
  </si>
  <si>
    <t>Для BYFQ60B3</t>
  </si>
  <si>
    <t>Для BYFQ60CS</t>
  </si>
  <si>
    <t>Для BYFQ60CW</t>
  </si>
  <si>
    <t>Для FFA-A9</t>
  </si>
  <si>
    <t>4MWXM52A9</t>
  </si>
  <si>
    <t>EKHWET90BV3</t>
  </si>
  <si>
    <t>EKHWET120BV3</t>
  </si>
  <si>
    <t>295 х 798 х 372</t>
  </si>
  <si>
    <t>1,3 / 3,3 / 3,8</t>
  </si>
  <si>
    <t>1,3 / 3,5 / 4,8</t>
  </si>
  <si>
    <t>1,4 / 4,2 / 4,3</t>
  </si>
  <si>
    <t>1,4 / 4,6 / 5,0</t>
  </si>
  <si>
    <t>1,7 / 6,4 / 8,0</t>
  </si>
  <si>
    <t>2,,3 / 7,1 / 7,3</t>
  </si>
  <si>
    <t>2,3 / 8,2 / 9,0</t>
  </si>
  <si>
    <t>295 х 990 х 263</t>
  </si>
  <si>
    <t>Шланг свіжого повітря 10м</t>
  </si>
  <si>
    <t>Самоочисна з фільтром тонкого очищення, біла</t>
  </si>
  <si>
    <t>Самоочисна з фільтром тонкого очищення, чорна</t>
  </si>
  <si>
    <t>Привабливий настінний блок, що забезпечує ідеальну якість повітря в приміщенні</t>
  </si>
  <si>
    <t>Дизайнерський підлоговий блок завдяки своїм унікальним функціям забезпечує оптимальний комфорт при опаленні</t>
  </si>
  <si>
    <t>Лаконічний блок настінного типу, що забезпечує високу ефективність і комфорт</t>
  </si>
  <si>
    <t>1,2 / 3,0 / 4,6</t>
  </si>
  <si>
    <t>0,8 / 3,2 / 7,1</t>
  </si>
  <si>
    <t>Дизайн, який говорить сам за себе, навіть при температурі зовнішнього повітря до -30°C</t>
  </si>
  <si>
    <t>Інновації + креативність,                      навіть при температурі зовнішнього повітря до -30°C</t>
  </si>
  <si>
    <t>0,8 / 3,2 / 7,4</t>
  </si>
  <si>
    <t>1,2 / 4,0 / 5,2</t>
  </si>
  <si>
    <t>Привабливий настінний блок, що забезпечує ідеальну якість повітря в приміщенні до -30°C</t>
  </si>
  <si>
    <t>1,0 / 2,5 / 4,1</t>
  </si>
  <si>
    <t>1,0 / 3,2 / 6,2</t>
  </si>
  <si>
    <t>1,0 / 3,5 / 4,5</t>
  </si>
  <si>
    <t>1,0 / 4,0 / 6,7</t>
  </si>
  <si>
    <t>0,9 / 4,0 / 8,8</t>
  </si>
  <si>
    <t>Лаконічний блок настінного типу, що забезпечує високу ефективність і комфорт до -30°C</t>
  </si>
  <si>
    <t>Дизайнерський підлоговий блок завдяки своїм унікальним функціям забезпечує оптимальний комфорт при опаленні до -30°C</t>
  </si>
  <si>
    <t>1,2 / 3,0 / 4,4</t>
  </si>
  <si>
    <t>1,2 / 3,2 / 6,2</t>
  </si>
  <si>
    <t>Інформацію щодо діаметрів фреонопроводу, довжин трас, дозаправці, електричних характеристик та габаритів зовнішніх блоків можна завантажити за посиланням:</t>
  </si>
  <si>
    <t>0,6 / 2,5 / 3,9</t>
  </si>
  <si>
    <t>0,6 / 3,5 / 5,3</t>
  </si>
  <si>
    <t>0,6 / 5,0 / 5,8</t>
  </si>
  <si>
    <t>0,6 / 3,6 / 7,5</t>
  </si>
  <si>
    <t>0,6 / 5,0 / 9,0</t>
  </si>
  <si>
    <t>0,6 / 6,3 / 9,4</t>
  </si>
  <si>
    <t>1,6-3,5-4,5</t>
  </si>
  <si>
    <t>1,4-4,0-5,0</t>
  </si>
  <si>
    <t>1,7-5,0-6,0</t>
  </si>
  <si>
    <t>1,7-7,0-7,5</t>
  </si>
  <si>
    <t>1,6-3,5-5,0</t>
  </si>
  <si>
    <t>1,7-6,0-6,0</t>
  </si>
  <si>
    <t>1,7-6,0-7,0</t>
  </si>
  <si>
    <t>1,5-5,8-6,0</t>
  </si>
  <si>
    <t>1,6-7,0-7,5</t>
  </si>
  <si>
    <t>1,4-4,0-5,5</t>
  </si>
  <si>
    <t>1,7-5,8-6,5</t>
  </si>
  <si>
    <t>1,9-6,0-6,8</t>
  </si>
  <si>
    <t>Обслуговувана площа, м2</t>
  </si>
  <si>
    <t>Витрата повітря, м3/год</t>
  </si>
  <si>
    <t>630 х 315 х 315</t>
  </si>
  <si>
    <t>Інтелектуальне очищення повітря та мінімалістичний дизайн</t>
  </si>
  <si>
    <t>BAFT501A</t>
  </si>
  <si>
    <t>HEPA-фільтр</t>
  </si>
  <si>
    <t>Дезодоруючий фільтр</t>
  </si>
  <si>
    <t>1,4-4,0-5,3</t>
  </si>
  <si>
    <t>1,7-6,0-6,8</t>
  </si>
  <si>
    <t>BAFP500A</t>
  </si>
  <si>
    <t>Потужне очищення повітря</t>
  </si>
  <si>
    <t>Компактний, ефективний і безшумний</t>
  </si>
  <si>
    <t>Зволоження та очищення повітря в одному</t>
  </si>
  <si>
    <t>Зволожувальний фільтр</t>
  </si>
  <si>
    <t>700 х 270 х 270</t>
  </si>
  <si>
    <t>500 х 270 х 270</t>
  </si>
  <si>
    <t>Інтелектуальне очищення повітря, мінімалістичний дизайн та зволоження</t>
  </si>
  <si>
    <t>760 х 315 х 315</t>
  </si>
  <si>
    <t>KNME043B4</t>
  </si>
  <si>
    <t>MCK70YV</t>
  </si>
  <si>
    <t>KAFP085A4</t>
  </si>
  <si>
    <t>450 х 270 х 270</t>
  </si>
  <si>
    <t>https://ddugroup.ua/wp-content/uploads/2024/05/ecpuk24-010_lr.pdf</t>
  </si>
  <si>
    <t>Інформація по тепловим насосам NEPURA:</t>
  </si>
  <si>
    <t>Гофрований фільтр (7 листів)</t>
  </si>
  <si>
    <t>Фільтр з біо-антителами (1 лист)</t>
  </si>
  <si>
    <t>KAF972A4E (1661903)</t>
  </si>
  <si>
    <t>MC707VM</t>
  </si>
  <si>
    <t>MCK75JVM-K</t>
  </si>
  <si>
    <t>Гофрований фільтр (5 листів)</t>
  </si>
  <si>
    <t>MC70LVM</t>
  </si>
  <si>
    <t>Рулонний фільтр (7 листів)</t>
  </si>
  <si>
    <t>MC704VM</t>
  </si>
  <si>
    <t>ДОДАТКОВІ АКСЕСУАРИ ДО ПОПЕРЕДНІХ МОДЕЛЕЙ</t>
  </si>
  <si>
    <t>Інформація по очисникам повітря Daikin:</t>
  </si>
  <si>
    <t>235 x 1270 x 690</t>
  </si>
  <si>
    <t>Для FDXM-F9, FBA-A, FDA125A, FNA-A9, FHA-A, FFA-A9, FUA-A, FVA-A</t>
  </si>
  <si>
    <t>Для FDXM-F9, FBA-A, FNA-A9</t>
  </si>
  <si>
    <t>Попередні моделі. Опалення до -25 ℃</t>
  </si>
  <si>
    <t>Привабливий настінний блок, що забезпечує ідеальну якість повітря в приміщенні до -25°C</t>
  </si>
  <si>
    <t>0,7 / 3,0 / 4,5</t>
  </si>
  <si>
    <t>0,8 / 3,2 / 6,7</t>
  </si>
  <si>
    <t>295 х 778 х 272</t>
  </si>
  <si>
    <t>FTXTM30R</t>
  </si>
  <si>
    <t>RXTM30R</t>
  </si>
  <si>
    <t>0,9 / 4,0 / 5,1</t>
  </si>
  <si>
    <t>1,2 / 4,0 / 7,2</t>
  </si>
  <si>
    <t>299 х 998 х 292</t>
  </si>
  <si>
    <t>FTXTM40R</t>
  </si>
  <si>
    <t>RXTM40R</t>
  </si>
  <si>
    <t>Лаконічний блок настінного типу, що забезпечує високу ефективність і комфорт до -25°C</t>
  </si>
  <si>
    <t>0,8 / 2,5 / 4,0</t>
  </si>
  <si>
    <t>FTXTP25M</t>
  </si>
  <si>
    <t>RXTP25R</t>
  </si>
  <si>
    <t>0,8 / 3,5 / 4,4</t>
  </si>
  <si>
    <t>1,2 / 4,0 / 6,7</t>
  </si>
  <si>
    <t>FTXTP35M</t>
  </si>
  <si>
    <t>RXTP35R</t>
  </si>
  <si>
    <t>5MWXM68A9</t>
  </si>
  <si>
    <t>5MWXM90A9</t>
  </si>
  <si>
    <t>CKHWS180BV3</t>
  </si>
  <si>
    <t>CKHWS230BV3</t>
  </si>
  <si>
    <t>Для FTXJ-A, FTXA-C, FTXM-A, FVXM-A</t>
  </si>
  <si>
    <t>Адаптор з роз'ємом S21</t>
  </si>
  <si>
    <t>Шлюз Modbus</t>
  </si>
  <si>
    <t>Шлюз KNX</t>
  </si>
  <si>
    <t>KLIC-DDv3</t>
  </si>
  <si>
    <t>Пульт дротовий</t>
  </si>
  <si>
    <t>Кабель з роз'ємом S21</t>
  </si>
  <si>
    <t>Додаткові аксесуари серії Split</t>
  </si>
  <si>
    <t>Додаткові аксесуари серії Sky</t>
  </si>
  <si>
    <t>Для FTXP-N9, FTXF-E, FTXF(20-50)F</t>
  </si>
  <si>
    <t xml:space="preserve">       Ця опція не може працювати разом із функціями бездротової локальної мережі (WI-FI адаптер для смартфонів).</t>
  </si>
  <si>
    <t xml:space="preserve">       Необхідний кабель для підключення - BRCW901A03 або BRCW901A08.</t>
  </si>
  <si>
    <t>Для BRC073</t>
  </si>
  <si>
    <t>Кабель - 3м</t>
  </si>
  <si>
    <t>Кабель - 8м</t>
  </si>
  <si>
    <t xml:space="preserve">       Для підключення цієї опції до деяких внутрішніх блоків потрібні додаткові аксесуари - EKRS21 або KRP067A41, в залежності від моделі внутрішнього блоку (див. табл. вище).</t>
  </si>
  <si>
    <t>Для FCAG-B, FDA(200-250)A</t>
  </si>
  <si>
    <t>FTXJ20AS9</t>
  </si>
  <si>
    <t>FTXJ20AW9</t>
  </si>
  <si>
    <t>FTXJ25AB9</t>
  </si>
  <si>
    <t>FTXJ25AS9</t>
  </si>
  <si>
    <t>FTXJ25AW9</t>
  </si>
  <si>
    <t>FTXJ35AB9</t>
  </si>
  <si>
    <t>FTXJ35AS9</t>
  </si>
  <si>
    <t>FTXJ35AW9</t>
  </si>
  <si>
    <t>FTXJ42AB9</t>
  </si>
  <si>
    <t>FTXJ42AS9</t>
  </si>
  <si>
    <t>FTXJ42AW9</t>
  </si>
  <si>
    <t>FTXJ50AB9</t>
  </si>
  <si>
    <t>FTXJ50AS9</t>
  </si>
  <si>
    <t>FTXJ50AW9</t>
  </si>
  <si>
    <t>FTXM60A</t>
  </si>
  <si>
    <t>FTXM71A</t>
  </si>
  <si>
    <t>RXF60D9</t>
  </si>
  <si>
    <t>RXF71D9</t>
  </si>
  <si>
    <t>RXJ42A9</t>
  </si>
  <si>
    <t>AZAS100MV</t>
  </si>
  <si>
    <t>AZAS100MY</t>
  </si>
  <si>
    <t>AZAS125MV</t>
  </si>
  <si>
    <t>AZAS125MY</t>
  </si>
  <si>
    <t>AZAS140MV</t>
  </si>
  <si>
    <t>AZAS140MY</t>
  </si>
  <si>
    <t>RZAG35B</t>
  </si>
  <si>
    <t>RZAG50B</t>
  </si>
  <si>
    <t>RZAG60B</t>
  </si>
  <si>
    <t>RZASG100MV</t>
  </si>
  <si>
    <t>RZASG100MY</t>
  </si>
  <si>
    <t>RZASG125MV</t>
  </si>
  <si>
    <t>RZASG125MY</t>
  </si>
  <si>
    <t>RZASG140MV</t>
  </si>
  <si>
    <t>RZASG140MY</t>
  </si>
  <si>
    <t>ARC485B2</t>
  </si>
  <si>
    <t>BHFA22P1007</t>
  </si>
  <si>
    <t>BHFAM22P1007</t>
  </si>
  <si>
    <t>BRC51D67</t>
  </si>
  <si>
    <t>EKRMIBEV1V3</t>
  </si>
  <si>
    <t>EKRSIBDI1V3</t>
  </si>
  <si>
    <t>FCBAG</t>
  </si>
  <si>
    <t>FWEDA</t>
  </si>
  <si>
    <t>KNME108A4E</t>
  </si>
  <si>
    <t>SHINKATOUCHBA</t>
  </si>
  <si>
    <t>SHINKATOUCHWA</t>
  </si>
  <si>
    <t>Блок настінного типу, що забезпечує низький рівень споживання електроенергії й оптимальний комфорт + WI-FI адаптер в комплекті</t>
  </si>
  <si>
    <t>1,3 / 5,0 / 5,3</t>
  </si>
  <si>
    <t>1,4 / 5,4 / 6,1</t>
  </si>
  <si>
    <t>UATYQ250CY1</t>
  </si>
  <si>
    <t>UATYQ350CY1</t>
  </si>
  <si>
    <t>UATYQ450CY1</t>
  </si>
  <si>
    <t>UATYQ550CY1</t>
  </si>
  <si>
    <t>UATYQ600CY1</t>
  </si>
  <si>
    <t>UATYQ900CY1</t>
  </si>
  <si>
    <t>Настінний тип. Комплексна система клімат-контролю зі зволоженням/осушенням, очищенням повітря та вентиляцією.</t>
  </si>
  <si>
    <t>Настінний тип. Дизайн, який говорить сам за себе</t>
  </si>
  <si>
    <t>Настінний тип. Інновації + креативність</t>
  </si>
  <si>
    <t>Охолоджен., 
кВт</t>
  </si>
  <si>
    <t>Нагрів, 
кВт</t>
  </si>
  <si>
    <t>Розміри ВБ 
В х Ш х Г, 
мм</t>
  </si>
  <si>
    <t xml:space="preserve">Рекомендована 
роздрібна ціна, 
грн </t>
  </si>
  <si>
    <t xml:space="preserve">Рекомендована 
роздрібна ціна 
комплекту, 
грн </t>
  </si>
  <si>
    <t>Найменування</t>
  </si>
  <si>
    <t>СПЛІТ-СИСТЕМИ</t>
  </si>
  <si>
    <t>ОЧИСНИКИ ПОВІТРЯ</t>
  </si>
  <si>
    <t>СПЛІТ-СИСТЕМИ ДЛЯ ОПАЛЕННЯ. ЕФЕКТИВНЕ ОПАЛЕННЯ ДО -30 ℃</t>
  </si>
  <si>
    <t>EKMBPP1A</t>
  </si>
  <si>
    <t>KNME109A4E</t>
  </si>
  <si>
    <t>2MXM50A8</t>
  </si>
  <si>
    <t>2MXM68A8</t>
  </si>
  <si>
    <t>3MXM40A8</t>
  </si>
  <si>
    <t>3MXM52A8</t>
  </si>
  <si>
    <t>3MXM68A8</t>
  </si>
  <si>
    <t>4MXM68A8</t>
  </si>
  <si>
    <t>4MXM80A8</t>
  </si>
  <si>
    <t>5MXM90A8</t>
  </si>
  <si>
    <t>Розміри
В х Ш х Г, 
мм</t>
  </si>
  <si>
    <t>165081J</t>
  </si>
  <si>
    <t>https://ddugroup.ua/wp-content/uploads/2026/03/ecpuk25-709a.pdf</t>
  </si>
  <si>
    <t>FTXA20DB</t>
  </si>
  <si>
    <t>FTXA20DS</t>
  </si>
  <si>
    <t>FTXA20DW</t>
  </si>
  <si>
    <t>FTXA25DB</t>
  </si>
  <si>
    <t>FTXA25DS</t>
  </si>
  <si>
    <t>FTXA25DW</t>
  </si>
  <si>
    <t>FTXA35DB</t>
  </si>
  <si>
    <t>FTXA35DS</t>
  </si>
  <si>
    <t>FTXA35DW</t>
  </si>
  <si>
    <t>FTXA42DB</t>
  </si>
  <si>
    <t>FTXA42DS</t>
  </si>
  <si>
    <t>FTXA42DW</t>
  </si>
  <si>
    <t>FTXA50DB</t>
  </si>
  <si>
    <t>FTXA50DS</t>
  </si>
  <si>
    <t>FTXA50DW</t>
  </si>
  <si>
    <t>FXAA15A</t>
  </si>
  <si>
    <t>FXAA20A</t>
  </si>
  <si>
    <t>FXAA25A</t>
  </si>
  <si>
    <t>FXAA32A</t>
  </si>
  <si>
    <t>FXAA40A</t>
  </si>
  <si>
    <t>FXAA50A</t>
  </si>
  <si>
    <t>FXAA63A</t>
  </si>
  <si>
    <t>FXAQ15A</t>
  </si>
  <si>
    <t>FXAQ20A</t>
  </si>
  <si>
    <t>FXAQ25A</t>
  </si>
  <si>
    <t>FXAQ32A</t>
  </si>
  <si>
    <t>FXAQ40A</t>
  </si>
  <si>
    <t>FXAQ50A</t>
  </si>
  <si>
    <t>FXAQ63A</t>
  </si>
  <si>
    <t>FXCQ125A</t>
  </si>
  <si>
    <t>FXCQ20A</t>
  </si>
  <si>
    <t>FXCQ25A</t>
  </si>
  <si>
    <t>FXCQ32A</t>
  </si>
  <si>
    <t>FXCQ40A</t>
  </si>
  <si>
    <t>FXCQ50A</t>
  </si>
  <si>
    <t>FXCQ63A</t>
  </si>
  <si>
    <t>FXCQ80A</t>
  </si>
  <si>
    <t>FXDA10A</t>
  </si>
  <si>
    <t>FXDA15A</t>
  </si>
  <si>
    <t>FXDA20A</t>
  </si>
  <si>
    <t>FXDA25A</t>
  </si>
  <si>
    <t>FXDA32A</t>
  </si>
  <si>
    <t>FXDA40A</t>
  </si>
  <si>
    <t>FXDA50A</t>
  </si>
  <si>
    <t>FXDA63A</t>
  </si>
  <si>
    <t>FXDQ15A3</t>
  </si>
  <si>
    <t>FXDQ20A3</t>
  </si>
  <si>
    <t>FXDQ25A3</t>
  </si>
  <si>
    <t>FXDQ32A3</t>
  </si>
  <si>
    <t>FXDQ40A3</t>
  </si>
  <si>
    <t>FXDQ50A3</t>
  </si>
  <si>
    <t>FXDQ63A3</t>
  </si>
  <si>
    <t>FXFA100A</t>
  </si>
  <si>
    <t>FXFA125A</t>
  </si>
  <si>
    <t>FXFA20A</t>
  </si>
  <si>
    <t>FXFA25A</t>
  </si>
  <si>
    <t>FXFA32A</t>
  </si>
  <si>
    <t>FXFA40A</t>
  </si>
  <si>
    <t>FXFA50A</t>
  </si>
  <si>
    <t>FXFA63A</t>
  </si>
  <si>
    <t>FXFA80A</t>
  </si>
  <si>
    <t>FXFQ100B</t>
  </si>
  <si>
    <t>FXFQ125B</t>
  </si>
  <si>
    <t>FXFQ20B</t>
  </si>
  <si>
    <t>FXFQ25B</t>
  </si>
  <si>
    <t>FXFQ32B</t>
  </si>
  <si>
    <t>FXFQ40B</t>
  </si>
  <si>
    <t>FXFQ50B</t>
  </si>
  <si>
    <t>FXFQ63B</t>
  </si>
  <si>
    <t>FXFQ80B</t>
  </si>
  <si>
    <t>FXHA100A</t>
  </si>
  <si>
    <t>FXHA32A</t>
  </si>
  <si>
    <t>FXHA50A</t>
  </si>
  <si>
    <t>FXHA63A</t>
  </si>
  <si>
    <t>FXHQ100A</t>
  </si>
  <si>
    <t>FXHQ32A</t>
  </si>
  <si>
    <t>FXHQ63A</t>
  </si>
  <si>
    <t>FXKA20A</t>
  </si>
  <si>
    <t>FXKA25A</t>
  </si>
  <si>
    <t>FXKA32A</t>
  </si>
  <si>
    <t>FXKA40A</t>
  </si>
  <si>
    <t>FXKA50A</t>
  </si>
  <si>
    <t>FXKA63A</t>
  </si>
  <si>
    <t>FXKQ20A</t>
  </si>
  <si>
    <t>FXKQ25A</t>
  </si>
  <si>
    <t>FXKQ32A</t>
  </si>
  <si>
    <t>FXKQ40A</t>
  </si>
  <si>
    <t>FXKQ50A</t>
  </si>
  <si>
    <t>FXKQ63A</t>
  </si>
  <si>
    <t>FXLQ20P</t>
  </si>
  <si>
    <t>FXLQ25P</t>
  </si>
  <si>
    <t>FXLQ32P</t>
  </si>
  <si>
    <t>FXLQ40P</t>
  </si>
  <si>
    <t>FXLQ50P</t>
  </si>
  <si>
    <t>FXLQ63P</t>
  </si>
  <si>
    <t>FXMA100A</t>
  </si>
  <si>
    <t>FXMA125A</t>
  </si>
  <si>
    <t>FXMA200A</t>
  </si>
  <si>
    <t>FXMA250A</t>
  </si>
  <si>
    <t>FXMA50A</t>
  </si>
  <si>
    <t>FXMA63A</t>
  </si>
  <si>
    <t>FXMA80A</t>
  </si>
  <si>
    <t>FXMQ100P7</t>
  </si>
  <si>
    <t>FXMQ125P7</t>
  </si>
  <si>
    <t>FXMQ200A</t>
  </si>
  <si>
    <t>FXMQ250A</t>
  </si>
  <si>
    <t>FXMQ50P7</t>
  </si>
  <si>
    <t>FXMQ63P7</t>
  </si>
  <si>
    <t>FXMQ80P7</t>
  </si>
  <si>
    <t>FXNA20A</t>
  </si>
  <si>
    <t>FXNA25A</t>
  </si>
  <si>
    <t>FXNA32A</t>
  </si>
  <si>
    <t>FXNA40A</t>
  </si>
  <si>
    <t>FXNA50A</t>
  </si>
  <si>
    <t>FXNA63A</t>
  </si>
  <si>
    <t>FXNQ20A</t>
  </si>
  <si>
    <t>FXNQ25A</t>
  </si>
  <si>
    <t>FXNQ32A</t>
  </si>
  <si>
    <t>FXNQ40A</t>
  </si>
  <si>
    <t>FXNQ50A</t>
  </si>
  <si>
    <t>FXNQ63A</t>
  </si>
  <si>
    <t>FXSA100A</t>
  </si>
  <si>
    <t>FXSA125A</t>
  </si>
  <si>
    <t>FXSA140A</t>
  </si>
  <si>
    <t>FXSA15A</t>
  </si>
  <si>
    <t>FXSA20A</t>
  </si>
  <si>
    <t>FXSA25A</t>
  </si>
  <si>
    <t>FXSA32A</t>
  </si>
  <si>
    <t>FXSA40A</t>
  </si>
  <si>
    <t>FXSA50A</t>
  </si>
  <si>
    <t>FXSA63A</t>
  </si>
  <si>
    <t>FXSA80A</t>
  </si>
  <si>
    <t>FXSQ100A</t>
  </si>
  <si>
    <t>FXSQ125A</t>
  </si>
  <si>
    <t>FXSQ140A</t>
  </si>
  <si>
    <t>FXSQ15A</t>
  </si>
  <si>
    <t>FXSQ20A</t>
  </si>
  <si>
    <t>FXSQ25A</t>
  </si>
  <si>
    <t>FXSQ32A</t>
  </si>
  <si>
    <t>FXSQ40A</t>
  </si>
  <si>
    <t>FXSQ50A</t>
  </si>
  <si>
    <t>FXSQ63A</t>
  </si>
  <si>
    <t>FXSQ80A</t>
  </si>
  <si>
    <t>FXUA100A</t>
  </si>
  <si>
    <t>FXUA50A</t>
  </si>
  <si>
    <t>FXUA71A</t>
  </si>
  <si>
    <t>FXUQ100A</t>
  </si>
  <si>
    <t>FXUQ71A</t>
  </si>
  <si>
    <t>FXZA15A</t>
  </si>
  <si>
    <t>FXZA20A</t>
  </si>
  <si>
    <t>FXZA25A</t>
  </si>
  <si>
    <t>FXZA32A</t>
  </si>
  <si>
    <t>FXZA40A</t>
  </si>
  <si>
    <t>FXZA50A</t>
  </si>
  <si>
    <t>FXZQ15A</t>
  </si>
  <si>
    <t>FXZQ20A</t>
  </si>
  <si>
    <t>FXZQ25A</t>
  </si>
  <si>
    <t>FXZQ32A</t>
  </si>
  <si>
    <t>FXZQ40A</t>
  </si>
  <si>
    <t>FXZQ50A</t>
  </si>
  <si>
    <t>HXHD125A8</t>
  </si>
  <si>
    <t>HXHD200A8</t>
  </si>
  <si>
    <t>HXY080A8</t>
  </si>
  <si>
    <t>HXY125A8</t>
  </si>
  <si>
    <t>RDXYQ5T8</t>
  </si>
  <si>
    <t>RDXYQ8T</t>
  </si>
  <si>
    <t>REMA5A9</t>
  </si>
  <si>
    <t>REMQ5U</t>
  </si>
  <si>
    <t>REYA10A9</t>
  </si>
  <si>
    <t>REYA12A9</t>
  </si>
  <si>
    <t>REYA14A9</t>
  </si>
  <si>
    <t>REYA16A9</t>
  </si>
  <si>
    <t>REYA18A9</t>
  </si>
  <si>
    <t>REYA20A9</t>
  </si>
  <si>
    <t>REYA8A9</t>
  </si>
  <si>
    <t>REYQ10U</t>
  </si>
  <si>
    <t>REYQ12U</t>
  </si>
  <si>
    <t>REYQ14U</t>
  </si>
  <si>
    <t>REYQ16U</t>
  </si>
  <si>
    <t>REYQ18U</t>
  </si>
  <si>
    <t>REYQ20U</t>
  </si>
  <si>
    <t>REYQ8U</t>
  </si>
  <si>
    <t>RKXYQ5T8</t>
  </si>
  <si>
    <t>RKXYQ8T</t>
  </si>
  <si>
    <t>RWEYQ10T9</t>
  </si>
  <si>
    <t>RWEYQ12T9</t>
  </si>
  <si>
    <t>RWEYQ14T9</t>
  </si>
  <si>
    <t>RWEYQ8T9</t>
  </si>
  <si>
    <t>RXMLQ8T</t>
  </si>
  <si>
    <t>RXYA10A</t>
  </si>
  <si>
    <t>RXYA12A</t>
  </si>
  <si>
    <t>RXYA14A</t>
  </si>
  <si>
    <t>RXYA16A</t>
  </si>
  <si>
    <t>RXYA18A</t>
  </si>
  <si>
    <t>RXYA20A</t>
  </si>
  <si>
    <t>RXYA8A</t>
  </si>
  <si>
    <t>RXYLQ10T</t>
  </si>
  <si>
    <t>RXYLQ12T</t>
  </si>
  <si>
    <t>RXYLQ14T</t>
  </si>
  <si>
    <t>RXYQ10U</t>
  </si>
  <si>
    <t>RXYQ12U</t>
  </si>
  <si>
    <t>RXYQ14U</t>
  </si>
  <si>
    <t>RXYQ16U</t>
  </si>
  <si>
    <t>RXYQ18U</t>
  </si>
  <si>
    <t>RXYQ20U</t>
  </si>
  <si>
    <t>RXYQ8U</t>
  </si>
  <si>
    <t>RXYQQ10U</t>
  </si>
  <si>
    <t>RXYSA10A</t>
  </si>
  <si>
    <t>RXYSA12A</t>
  </si>
  <si>
    <t>RXYSA4AV1</t>
  </si>
  <si>
    <t>RXYSA4AY1</t>
  </si>
  <si>
    <t>RXYSA5AV1</t>
  </si>
  <si>
    <t>RXYSA5AY1</t>
  </si>
  <si>
    <t>RXYSA6AV1</t>
  </si>
  <si>
    <t>RXYSA6AY1</t>
  </si>
  <si>
    <t>RXYSA8A</t>
  </si>
  <si>
    <t>RXYSCQ4TV1</t>
  </si>
  <si>
    <t>RXYSCQ5TV1</t>
  </si>
  <si>
    <t>RXYSCQ6TV1</t>
  </si>
  <si>
    <t>RXYSQ10TY1</t>
  </si>
  <si>
    <t>RXYSQ12TY1</t>
  </si>
  <si>
    <t>RXYSQ4TV9</t>
  </si>
  <si>
    <t>RXYSQ4TY9</t>
  </si>
  <si>
    <t>RXYSQ5TV9</t>
  </si>
  <si>
    <t>RXYSQ5TY9</t>
  </si>
  <si>
    <t>RXYSQ6TV9</t>
  </si>
  <si>
    <t>RXYSQ6TY9</t>
  </si>
  <si>
    <t>RXYSQ8TY1</t>
  </si>
  <si>
    <t>RYMA5A</t>
  </si>
  <si>
    <t>RYMQ10U</t>
  </si>
  <si>
    <t>RYMQ12U</t>
  </si>
  <si>
    <t>RYMQ14U</t>
  </si>
  <si>
    <t>RYMQ16U</t>
  </si>
  <si>
    <t>RYMQ18U</t>
  </si>
  <si>
    <t>RYMQ20U</t>
  </si>
  <si>
    <t>RYMQ8U</t>
  </si>
  <si>
    <t>RYYQ10U</t>
  </si>
  <si>
    <t>RYYQ12U</t>
  </si>
  <si>
    <t>RYYQ14U</t>
  </si>
  <si>
    <t>RYYQ16U</t>
  </si>
  <si>
    <t>RYYQ18U</t>
  </si>
  <si>
    <t>RYYQ20U</t>
  </si>
  <si>
    <t>RYYQ8U</t>
  </si>
  <si>
    <t>BHFQ23P907A</t>
  </si>
  <si>
    <t>BHRG25A33T</t>
  </si>
  <si>
    <t>BHRG25A72T</t>
  </si>
  <si>
    <t>BHRG25A73T</t>
  </si>
  <si>
    <t>BHRG26A33T</t>
  </si>
  <si>
    <t>BHRG26A72T</t>
  </si>
  <si>
    <t>BHRG26A73T</t>
  </si>
  <si>
    <t>BRC1H52K7</t>
  </si>
  <si>
    <t>BRC1H52S7</t>
  </si>
  <si>
    <t>BRC1H52W7</t>
  </si>
  <si>
    <t>BRC1HF7</t>
  </si>
  <si>
    <t>BRC1HHDK7</t>
  </si>
  <si>
    <t>BRC1HHDS7</t>
  </si>
  <si>
    <t>BRC1HHDW7</t>
  </si>
  <si>
    <t>BRR9A1V1</t>
  </si>
  <si>
    <t>BS10A14AV1B9</t>
  </si>
  <si>
    <t>BS12A14AV1B9</t>
  </si>
  <si>
    <t>BS4A14AV1B9</t>
  </si>
  <si>
    <t>BS6A14AV1B9</t>
  </si>
  <si>
    <t>BS8A14AV1B9</t>
  </si>
  <si>
    <t>CONV02A6</t>
  </si>
  <si>
    <t>CONVLM02A6</t>
  </si>
  <si>
    <t>CONVLM03A6</t>
  </si>
  <si>
    <t>CONVLM06A6</t>
  </si>
  <si>
    <t>CONVLM10A6</t>
  </si>
  <si>
    <t>COVER1A</t>
  </si>
  <si>
    <t>E4C2APICV15D5A</t>
  </si>
  <si>
    <t>E4C2APICV20D5A</t>
  </si>
  <si>
    <t>E4C2QPICV20D5A</t>
  </si>
  <si>
    <t>EK08WV2V3D5A</t>
  </si>
  <si>
    <t>EK08WV3V3D5A</t>
  </si>
  <si>
    <t>EKAF06G3PQ5A</t>
  </si>
  <si>
    <t>EKAF06G4PQ5A</t>
  </si>
  <si>
    <t>EKAF08G3PQ5A</t>
  </si>
  <si>
    <t>EKAF08G4PQ5A</t>
  </si>
  <si>
    <t>EKAF11G3PQ5A</t>
  </si>
  <si>
    <t>EKAF11G4PQ5A</t>
  </si>
  <si>
    <t>EKAF15G3PQ5A</t>
  </si>
  <si>
    <t>EKAF15G4PQ5A</t>
  </si>
  <si>
    <t>EKER030A</t>
  </si>
  <si>
    <t>EKLN140A</t>
  </si>
  <si>
    <t>EPIR02A6</t>
  </si>
  <si>
    <t>EPIR03A6</t>
  </si>
  <si>
    <t>EPIR06A6</t>
  </si>
  <si>
    <t>EPIR10A6</t>
  </si>
  <si>
    <t>EPOR02A6</t>
  </si>
  <si>
    <t>EPOR03A6</t>
  </si>
  <si>
    <t>EPOR06A6</t>
  </si>
  <si>
    <t>EPOR10A6</t>
  </si>
  <si>
    <t>FPAN06B</t>
  </si>
  <si>
    <t>FWBPVPIC2V20A</t>
  </si>
  <si>
    <t>FWBPVPIC2V20B</t>
  </si>
  <si>
    <t>FWD18BOXA</t>
  </si>
  <si>
    <t>FWS08BOX</t>
  </si>
  <si>
    <t>KRP1BD101</t>
  </si>
  <si>
    <t>KRP1D93B</t>
  </si>
  <si>
    <t>KRP1K98A</t>
  </si>
  <si>
    <t>SDGT_GAUGE</t>
  </si>
  <si>
    <t>SDGTB06_B</t>
  </si>
  <si>
    <t>SDGTB09_B</t>
  </si>
  <si>
    <t>SDGTB0906_B</t>
  </si>
  <si>
    <t>SDGTB12_B</t>
  </si>
  <si>
    <t>SDGTB1209_B</t>
  </si>
  <si>
    <t>SDGTB15_B</t>
  </si>
  <si>
    <t>SDGTB1512_B</t>
  </si>
  <si>
    <t>SDGTB19_B</t>
  </si>
  <si>
    <t>SDGTB1915_B</t>
  </si>
  <si>
    <t>SDGTB22_B</t>
  </si>
  <si>
    <t>SDGTB2219_B</t>
  </si>
  <si>
    <t>SDGTB2522_B</t>
  </si>
  <si>
    <t>SDGTB28_B</t>
  </si>
  <si>
    <t>SDGTB2825_B</t>
  </si>
  <si>
    <t>SDGTB3428_B</t>
  </si>
  <si>
    <t>SDGTC06_B</t>
  </si>
  <si>
    <t>SDGTC09_B</t>
  </si>
  <si>
    <t>SDGTC0906_B</t>
  </si>
  <si>
    <t>SDGTC12_B</t>
  </si>
  <si>
    <t>SDGTC1209_B</t>
  </si>
  <si>
    <t>SDGTC15_B</t>
  </si>
  <si>
    <t>SDGTC1512_B</t>
  </si>
  <si>
    <t>SDGTC1915_B</t>
  </si>
  <si>
    <t>SV1A25A</t>
  </si>
  <si>
    <t>SV4A14A</t>
  </si>
  <si>
    <t>SV6A14A</t>
  </si>
  <si>
    <t>SV8A14A</t>
  </si>
  <si>
    <t>TF2794</t>
  </si>
  <si>
    <t>ERA100AV</t>
  </si>
  <si>
    <t>ERA100AY</t>
  </si>
  <si>
    <t>ERA125AV</t>
  </si>
  <si>
    <t>ERA125AY</t>
  </si>
  <si>
    <t>ERA140AV</t>
  </si>
  <si>
    <t>ERA140AY</t>
  </si>
  <si>
    <t>ERA200AYF</t>
  </si>
  <si>
    <t>ERA250AYF</t>
  </si>
  <si>
    <t>ERA300AYF</t>
  </si>
  <si>
    <t>EWAT016CZH-A1</t>
  </si>
  <si>
    <t>EWAT016CZHBA1</t>
  </si>
  <si>
    <t>EWAT016CZN-A1</t>
  </si>
  <si>
    <t>EWAT016CZNBA1</t>
  </si>
  <si>
    <t>EWAT016CZNCA1</t>
  </si>
  <si>
    <t>EWAT016CZP-A1</t>
  </si>
  <si>
    <t>EWAT016CZPBA1</t>
  </si>
  <si>
    <t>EWAT021CZH-A1</t>
  </si>
  <si>
    <t>EWAT021CZHAA1</t>
  </si>
  <si>
    <t>EWAT021CZHBA1</t>
  </si>
  <si>
    <t>EWAT021CZHCA1</t>
  </si>
  <si>
    <t>EWAT021CZN-A1</t>
  </si>
  <si>
    <t>EWAT021CZNAA1</t>
  </si>
  <si>
    <t>EWAT021CZNBA1</t>
  </si>
  <si>
    <t>EWAT021CZP-A1</t>
  </si>
  <si>
    <t>EWAT021CZPAA1</t>
  </si>
  <si>
    <t>EWAT021CZPBA1</t>
  </si>
  <si>
    <t>EWAT021CZPCA1</t>
  </si>
  <si>
    <t>EWAT025CZH-A1</t>
  </si>
  <si>
    <t>EWAT025CZHBA1</t>
  </si>
  <si>
    <t>EWAT025CZN-A1</t>
  </si>
  <si>
    <t>EWAT025CZNAA1</t>
  </si>
  <si>
    <t>EWAT025CZNBA1</t>
  </si>
  <si>
    <t>EWAT025CZNCA1</t>
  </si>
  <si>
    <t>EWAT025CZP-A1</t>
  </si>
  <si>
    <t>EWAT025CZPAA1</t>
  </si>
  <si>
    <t>EWAT025CZPBA1</t>
  </si>
  <si>
    <t>EWAT025CZPCA1</t>
  </si>
  <si>
    <t>EWAT032CZH-A1</t>
  </si>
  <si>
    <t>EWAT032CZHAA1</t>
  </si>
  <si>
    <t>EWAT032CZHBA1</t>
  </si>
  <si>
    <t>EWAT032CZN-A1</t>
  </si>
  <si>
    <t>EWAT032CZNAA1</t>
  </si>
  <si>
    <t>EWAT032CZNBA1</t>
  </si>
  <si>
    <t>EWAT032CZP-A1</t>
  </si>
  <si>
    <t>EWAT032CZPAA1</t>
  </si>
  <si>
    <t>EWAT032CZPBA1</t>
  </si>
  <si>
    <t>EWAT040CZH-A1</t>
  </si>
  <si>
    <t>EWAT040CZH-A2</t>
  </si>
  <si>
    <t>EWAT040CZHAA1</t>
  </si>
  <si>
    <t>EWAT040CZHAA2</t>
  </si>
  <si>
    <t>EWAT040CZHBA1</t>
  </si>
  <si>
    <t>EWAT040CZHBA2</t>
  </si>
  <si>
    <t>EWAT040CZN-A1</t>
  </si>
  <si>
    <t>EWAT040CZN-A2</t>
  </si>
  <si>
    <t>EWAT040CZNAA2</t>
  </si>
  <si>
    <t>EWAT040CZNBA1</t>
  </si>
  <si>
    <t>EWAT040CZNBA2</t>
  </si>
  <si>
    <t>EWAT040CZNCA2</t>
  </si>
  <si>
    <t>EWAT040CZP-A1</t>
  </si>
  <si>
    <t>EWAT040CZP-A2</t>
  </si>
  <si>
    <t>EWAT040CZPAA1</t>
  </si>
  <si>
    <t>EWAT040CZPAA2</t>
  </si>
  <si>
    <t>EWAT040CZPBA1</t>
  </si>
  <si>
    <t>EWAT040CZPBA2</t>
  </si>
  <si>
    <t>EWAT040CZPCA2</t>
  </si>
  <si>
    <t>EWAT050CZH-A2</t>
  </si>
  <si>
    <t>EWAT050CZHAA2</t>
  </si>
  <si>
    <t>EWAT050CZHBA2</t>
  </si>
  <si>
    <t>EWAT050CZHCA2</t>
  </si>
  <si>
    <t>EWAT050CZN-A2</t>
  </si>
  <si>
    <t>EWAT050CZNBA2</t>
  </si>
  <si>
    <t>EWAT050CZNCA2</t>
  </si>
  <si>
    <t>EWAT050CZP-A2</t>
  </si>
  <si>
    <t>EWAT050CZPAA2</t>
  </si>
  <si>
    <t>EWAT050CZPBA2</t>
  </si>
  <si>
    <t>EWAT050CZPCA2</t>
  </si>
  <si>
    <t>EWAT064CZH-A2</t>
  </si>
  <si>
    <t>EWAT064CZHAA2</t>
  </si>
  <si>
    <t>EWAT064CZHBA2</t>
  </si>
  <si>
    <t>EWAT064CZHCA2</t>
  </si>
  <si>
    <t>EWAT064CZN-A2</t>
  </si>
  <si>
    <t>EWAT064CZNAA2</t>
  </si>
  <si>
    <t>EWAT064CZNBA2</t>
  </si>
  <si>
    <t>EWAT064CZNCA2</t>
  </si>
  <si>
    <t>EWAT064CZP-A2</t>
  </si>
  <si>
    <t>EWAT064CZPAA2</t>
  </si>
  <si>
    <t>EWAT064CZPBA2</t>
  </si>
  <si>
    <t>EWAT064CZPCA2</t>
  </si>
  <si>
    <t>EWAT090CZH-A2</t>
  </si>
  <si>
    <t>EWAT090CZHAA2</t>
  </si>
  <si>
    <t>EWAT090CZHBA2</t>
  </si>
  <si>
    <t>EWAT090CZN-A2</t>
  </si>
  <si>
    <t>EWAT090CZNAA2</t>
  </si>
  <si>
    <t>EWAT090CZNBA2</t>
  </si>
  <si>
    <t>EWAT090CZNCA2</t>
  </si>
  <si>
    <t>EWAT090CZP-A2</t>
  </si>
  <si>
    <t>EWAT090CZPAA2</t>
  </si>
  <si>
    <t>EWAT090CZPBA2</t>
  </si>
  <si>
    <t>EWAT090CZPCA2</t>
  </si>
  <si>
    <t>EWLQ014KCW1N</t>
  </si>
  <si>
    <t>EWLQ025KCW1N</t>
  </si>
  <si>
    <t>EWLQ033KCW1N</t>
  </si>
  <si>
    <t>EWLQ049KCW1N</t>
  </si>
  <si>
    <t>EWLQ064KCW1N</t>
  </si>
  <si>
    <t>EWWQ014KCW1N</t>
  </si>
  <si>
    <t>EWWQ025KCW1N</t>
  </si>
  <si>
    <t>EWWQ033KCW1N</t>
  </si>
  <si>
    <t>EWWQ049KCW1N</t>
  </si>
  <si>
    <t>EWWQ064KCW1N</t>
  </si>
  <si>
    <t>EWYE019CZN-A1</t>
  </si>
  <si>
    <t>EWYE019CZP-A1</t>
  </si>
  <si>
    <t>EWYE022CZN-A1</t>
  </si>
  <si>
    <t>EWYE022CZP-A1</t>
  </si>
  <si>
    <t>EWYE025CZN-A1</t>
  </si>
  <si>
    <t>EWYE025CZP-A1</t>
  </si>
  <si>
    <t>EWYE030CZN-A1</t>
  </si>
  <si>
    <t>EWYE030CZP-A1</t>
  </si>
  <si>
    <t>EWYE035CZN-A1</t>
  </si>
  <si>
    <t>EWYE035CZP-A1</t>
  </si>
  <si>
    <t>EWYE050CZN-A2</t>
  </si>
  <si>
    <t>EWYE050CZP-A2</t>
  </si>
  <si>
    <t>EWYE060CZN-A2</t>
  </si>
  <si>
    <t>EWYE060CZP-A2</t>
  </si>
  <si>
    <t>EWYE070CZN-A2</t>
  </si>
  <si>
    <t>EWYE070CZP-A2</t>
  </si>
  <si>
    <t>EWYT016CZH-A1</t>
  </si>
  <si>
    <t>EWYT016CZHBA1</t>
  </si>
  <si>
    <t>EWYT016CZHCA1</t>
  </si>
  <si>
    <t>EWYT016CZN-A1</t>
  </si>
  <si>
    <t>EWYT016CZNBA1</t>
  </si>
  <si>
    <t>EWYT016CZP-A1</t>
  </si>
  <si>
    <t>EWYT016CZPBA1</t>
  </si>
  <si>
    <t>EWYT016CZPCA1</t>
  </si>
  <si>
    <t>EWYT021CZH-A1</t>
  </si>
  <si>
    <t>EWYT021CZHBA1</t>
  </si>
  <si>
    <t>EWYT021CZI-A1</t>
  </si>
  <si>
    <t>EWYT021CZN-A1</t>
  </si>
  <si>
    <t>EWYT021CZNBA1</t>
  </si>
  <si>
    <t>EWYT021CZNCA1</t>
  </si>
  <si>
    <t>EWYT021CZO-A1</t>
  </si>
  <si>
    <t>EWYT021CZP-A1</t>
  </si>
  <si>
    <t>EWYT021CZPAA1</t>
  </si>
  <si>
    <t>EWYT021CZPBA1</t>
  </si>
  <si>
    <t>EWYT021CZPCA1</t>
  </si>
  <si>
    <t>EWYT025CZH-A1</t>
  </si>
  <si>
    <t>EWYT025CZHAA1</t>
  </si>
  <si>
    <t>EWYT025CZHBA1</t>
  </si>
  <si>
    <t>EWYT025CZN-A1</t>
  </si>
  <si>
    <t>EWYT025CZNBA1</t>
  </si>
  <si>
    <t>EWYT025CZNCA1</t>
  </si>
  <si>
    <t>EWYT025CZP-A1</t>
  </si>
  <si>
    <t>EWYT025CZPBA1</t>
  </si>
  <si>
    <t>EWYT025CZPCA1</t>
  </si>
  <si>
    <t>EWYT032CZH-A1</t>
  </si>
  <si>
    <t>EWYT032CZHBA1</t>
  </si>
  <si>
    <t>EWYT032CZI-A1</t>
  </si>
  <si>
    <t>EWYT032CZN-A1</t>
  </si>
  <si>
    <t>EWYT032CZNBA1</t>
  </si>
  <si>
    <t>EWYT032CZNCA1</t>
  </si>
  <si>
    <t>EWYT032CZO-A1</t>
  </si>
  <si>
    <t>EWYT032CZP-A1</t>
  </si>
  <si>
    <t>EWYT032CZPBA1</t>
  </si>
  <si>
    <t>EWYT032CZPCA1</t>
  </si>
  <si>
    <t>EWYT040CZH-A1</t>
  </si>
  <si>
    <t>EWYT040CZH-A2</t>
  </si>
  <si>
    <t>EWYT040CZHBA1</t>
  </si>
  <si>
    <t>EWYT040CZHBA2</t>
  </si>
  <si>
    <t>EWYT040CZHCA1</t>
  </si>
  <si>
    <t>EWYT040CZI-A1</t>
  </si>
  <si>
    <t>EWYT040CZN-A1</t>
  </si>
  <si>
    <t>EWYT040CZN-A2</t>
  </si>
  <si>
    <t>EWYT040CZNBA1</t>
  </si>
  <si>
    <t>EWYT040CZNBA2</t>
  </si>
  <si>
    <t>EWYT040CZO-A1</t>
  </si>
  <si>
    <t>EWYT040CZP-A1</t>
  </si>
  <si>
    <t>EWYT040CZP-A2</t>
  </si>
  <si>
    <t>EWYT040CZPBA1</t>
  </si>
  <si>
    <t>EWYT040CZPBA2</t>
  </si>
  <si>
    <t>EWYT040CZPCA1</t>
  </si>
  <si>
    <t>EWYT040CZPCA2</t>
  </si>
  <si>
    <t>EWYT050CZH-A2</t>
  </si>
  <si>
    <t>EWYT050CZHBA2</t>
  </si>
  <si>
    <t>EWYT050CZHCA2</t>
  </si>
  <si>
    <t>EWYT050CZN-A2</t>
  </si>
  <si>
    <t>EWYT050CZNBA2</t>
  </si>
  <si>
    <t>EWYT050CZNCA2</t>
  </si>
  <si>
    <t>EWYT050CZP-A2</t>
  </si>
  <si>
    <t>EWYT050CZPBA2</t>
  </si>
  <si>
    <t>EWYT050CZPCA2</t>
  </si>
  <si>
    <t>EWYT064CZH-A2</t>
  </si>
  <si>
    <t>EWYT064CZHAA2</t>
  </si>
  <si>
    <t>EWYT064CZHBA2</t>
  </si>
  <si>
    <t>EWYT064CZHCA2</t>
  </si>
  <si>
    <t>EWYT064CZI-A2</t>
  </si>
  <si>
    <t>EWYT064CZN-A2</t>
  </si>
  <si>
    <t>EWYT064CZNAA2</t>
  </si>
  <si>
    <t>EWYT064CZNBA2</t>
  </si>
  <si>
    <t>EWYT064CZNCA2</t>
  </si>
  <si>
    <t>EWYT064CZO-A2</t>
  </si>
  <si>
    <t>EWYT064CZP-A2</t>
  </si>
  <si>
    <t>EWYT064CZPAA2</t>
  </si>
  <si>
    <t>EWYT064CZPBA2</t>
  </si>
  <si>
    <t>EWYT064CZPCA2</t>
  </si>
  <si>
    <t>EWYT090CZH-A2</t>
  </si>
  <si>
    <t>EWYT090CZHBA2</t>
  </si>
  <si>
    <t>EWYT090CZHCA2</t>
  </si>
  <si>
    <t>EWYT090CZN-A2</t>
  </si>
  <si>
    <t>EWYT090CZNBA2</t>
  </si>
  <si>
    <t>EWYT090CZNCA2</t>
  </si>
  <si>
    <t>EWYT090CZP-A2</t>
  </si>
  <si>
    <t>EWYT090CZPBA2</t>
  </si>
  <si>
    <t>EWYT090CZPCA2</t>
  </si>
  <si>
    <t>FWB04CAFN6V3--R</t>
  </si>
  <si>
    <t>FWB04CAFN6V3-K-</t>
  </si>
  <si>
    <t>FWB04CAFN6V3-KR</t>
  </si>
  <si>
    <t>FWB04CAFV6V3-K-</t>
  </si>
  <si>
    <t>FWB04CAFV6V3-KR</t>
  </si>
  <si>
    <t>FWB04CATN6V3--R</t>
  </si>
  <si>
    <t>FWB04CATN6V3-K-</t>
  </si>
  <si>
    <t>FWB04CATN6V3-KR</t>
  </si>
  <si>
    <t>FWB04CATV6V3-K-</t>
  </si>
  <si>
    <t>FWB04CATV6V3-KR</t>
  </si>
  <si>
    <t>FWB04CATV6V3ES-</t>
  </si>
  <si>
    <t>FWB04CFN</t>
  </si>
  <si>
    <t>FWB04CFV</t>
  </si>
  <si>
    <t>FWB04CTN</t>
  </si>
  <si>
    <t>FWB04CTV</t>
  </si>
  <si>
    <t>FWB05CAFN6V3--R</t>
  </si>
  <si>
    <t>FWB05CAFN6V3-K-</t>
  </si>
  <si>
    <t>FWB05CAFN6V3-KR</t>
  </si>
  <si>
    <t>FWB05CAFV6V3-K-</t>
  </si>
  <si>
    <t>FWB05CAFV6V3-KR</t>
  </si>
  <si>
    <t>FWB05CATN6V3--R</t>
  </si>
  <si>
    <t>FWB05CATN6V3-K-</t>
  </si>
  <si>
    <t>FWB05CATN6V3-KR</t>
  </si>
  <si>
    <t>FWB05CATV6V3-K-</t>
  </si>
  <si>
    <t>FWB05CATV6V3-KR</t>
  </si>
  <si>
    <t>FWB05CATV6V3ES-</t>
  </si>
  <si>
    <t>FWB05CFN</t>
  </si>
  <si>
    <t>FWB05CFV</t>
  </si>
  <si>
    <t>FWB05CTN</t>
  </si>
  <si>
    <t>FWB05CTV</t>
  </si>
  <si>
    <t>FWB06CAFN6V3--R</t>
  </si>
  <si>
    <t>FWB06CAFN6V3-K-</t>
  </si>
  <si>
    <t>FWB06CAFN6V3-KR</t>
  </si>
  <si>
    <t>FWB06CAFV6V3-K-</t>
  </si>
  <si>
    <t>FWB06CAFV6V3-KR</t>
  </si>
  <si>
    <t>FWB06CATN6V3--R</t>
  </si>
  <si>
    <t>FWB06CATN6V3-K-</t>
  </si>
  <si>
    <t>FWB06CATN6V3-KR</t>
  </si>
  <si>
    <t>FWB06CATT6V3---</t>
  </si>
  <si>
    <t>FWB06CATV6V3-K-</t>
  </si>
  <si>
    <t>FWB06CATV6V3-KR</t>
  </si>
  <si>
    <t>FWB06CATV6V3ES-</t>
  </si>
  <si>
    <t>FWB06CFN</t>
  </si>
  <si>
    <t>FWB06CFV</t>
  </si>
  <si>
    <t>FWB06CTN</t>
  </si>
  <si>
    <t>FWB06CTV</t>
  </si>
  <si>
    <t>FWB06CTVE</t>
  </si>
  <si>
    <t>FWB08CAFN6V3--R</t>
  </si>
  <si>
    <t>FWB08CAFN6V3-K-</t>
  </si>
  <si>
    <t>FWB08CAFN6V3-KR</t>
  </si>
  <si>
    <t>FWB08CAFV6V3-K-</t>
  </si>
  <si>
    <t>FWB08CAFV6V3-KR</t>
  </si>
  <si>
    <t>FWB08CAFV6V3-S-</t>
  </si>
  <si>
    <t>FWB08CATN6V3--R</t>
  </si>
  <si>
    <t>FWB08CATN6V3-K-</t>
  </si>
  <si>
    <t>FWB08CATN6V3-KR</t>
  </si>
  <si>
    <t>FWB08CATT6V3---</t>
  </si>
  <si>
    <t>FWB08CATV6V3-K-</t>
  </si>
  <si>
    <t>FWB08CATV6V3-KR</t>
  </si>
  <si>
    <t>FWB08CATV6V3ES-</t>
  </si>
  <si>
    <t>FWB08CFN</t>
  </si>
  <si>
    <t>FWB08CFV</t>
  </si>
  <si>
    <t>FWB08CTN</t>
  </si>
  <si>
    <t>FWB08CTV</t>
  </si>
  <si>
    <t>FWB08CTVE</t>
  </si>
  <si>
    <t>FWB10CAFN6V3--R</t>
  </si>
  <si>
    <t>FWB10CAFN6V3-K-</t>
  </si>
  <si>
    <t>FWB10CAFN6V3-KR</t>
  </si>
  <si>
    <t>FWB10CAFV6V3-K-</t>
  </si>
  <si>
    <t>FWB10CAFV6V3-KR</t>
  </si>
  <si>
    <t>FWB10CATN6V3--R</t>
  </si>
  <si>
    <t>FWB10CATN6V3-K-</t>
  </si>
  <si>
    <t>FWB10CATN6V3-KR</t>
  </si>
  <si>
    <t>FWB10CATT6V3---</t>
  </si>
  <si>
    <t>FWB10CATV6V3-K-</t>
  </si>
  <si>
    <t>FWB10CATV6V3-KR</t>
  </si>
  <si>
    <t>FWB10CFN</t>
  </si>
  <si>
    <t>FWB10CFV</t>
  </si>
  <si>
    <t>FWB10CTN</t>
  </si>
  <si>
    <t>FWB10CTV</t>
  </si>
  <si>
    <t>FWB10CTVE</t>
  </si>
  <si>
    <t>FWB11CAFN6V3--R</t>
  </si>
  <si>
    <t>FWB11CAFN6V3-K-</t>
  </si>
  <si>
    <t>FWB11CAFN6V3-KR</t>
  </si>
  <si>
    <t>FWB11CAFV6V3-K-</t>
  </si>
  <si>
    <t>FWB11CAFV6V3-KR</t>
  </si>
  <si>
    <t>FWB11CATN6V3--R</t>
  </si>
  <si>
    <t>FWB11CATN6V3-K-</t>
  </si>
  <si>
    <t>FWB11CATN6V3-KR</t>
  </si>
  <si>
    <t>FWB11CATV6V3-K-</t>
  </si>
  <si>
    <t>FWB11CATV6V3-KR</t>
  </si>
  <si>
    <t>FWB11CFN</t>
  </si>
  <si>
    <t>FWB11CFV</t>
  </si>
  <si>
    <t>FWB11CTN</t>
  </si>
  <si>
    <t>FWB11CTV</t>
  </si>
  <si>
    <t>FWB15CAFN6V3-K-</t>
  </si>
  <si>
    <t>FWB15CAFN6V3-KR</t>
  </si>
  <si>
    <t>FWB15CAFV6V3-K-</t>
  </si>
  <si>
    <t>FWB15CAFV6V3-KR</t>
  </si>
  <si>
    <t>FWB15CATN6V3--R</t>
  </si>
  <si>
    <t>FWB15CATN6V3-K-</t>
  </si>
  <si>
    <t>FWB15CATN6V3-KR</t>
  </si>
  <si>
    <t>FWB15CATV6V3-K-</t>
  </si>
  <si>
    <t>FWB15CATV6V3-KR</t>
  </si>
  <si>
    <t>FWB15CFN</t>
  </si>
  <si>
    <t>FWB15CFV</t>
  </si>
  <si>
    <t>FWB15CTN</t>
  </si>
  <si>
    <t>FWB15CTV</t>
  </si>
  <si>
    <t>FWB15CTVE</t>
  </si>
  <si>
    <t>FWB17CAFN6V3--R</t>
  </si>
  <si>
    <t>FWB17CAFN6V3-K-</t>
  </si>
  <si>
    <t>FWB17CAFN6V3-KR</t>
  </si>
  <si>
    <t>FWB17CAFV6V3-K-</t>
  </si>
  <si>
    <t>FWB17CAFV6V3-KR</t>
  </si>
  <si>
    <t>FWB17CATN6V3--R</t>
  </si>
  <si>
    <t>FWB17CATN6V3-K-</t>
  </si>
  <si>
    <t>FWB17CATN6V3-KR</t>
  </si>
  <si>
    <t>FWB17CATV6V3-K-</t>
  </si>
  <si>
    <t>FWB17CATV6V3-KR</t>
  </si>
  <si>
    <t>FWB17CFN</t>
  </si>
  <si>
    <t>FWB17CFV</t>
  </si>
  <si>
    <t>FWB17CTN</t>
  </si>
  <si>
    <t>FWB17CTNE</t>
  </si>
  <si>
    <t>FWB17CTV</t>
  </si>
  <si>
    <t>FWC06BF</t>
  </si>
  <si>
    <t>FWC06BT</t>
  </si>
  <si>
    <t>FWC06DF</t>
  </si>
  <si>
    <t>FWC06DFT</t>
  </si>
  <si>
    <t>FWC06DFV</t>
  </si>
  <si>
    <t>FWC06DT</t>
  </si>
  <si>
    <t>FWC06DTT</t>
  </si>
  <si>
    <t>FWC06DTV</t>
  </si>
  <si>
    <t>FWC07BF</t>
  </si>
  <si>
    <t>FWC07BT</t>
  </si>
  <si>
    <t>FWC07DF</t>
  </si>
  <si>
    <t>FWC07DFT</t>
  </si>
  <si>
    <t>FWC07DFV</t>
  </si>
  <si>
    <t>FWC07DT</t>
  </si>
  <si>
    <t>FWC07DTT</t>
  </si>
  <si>
    <t>FWC07DTV</t>
  </si>
  <si>
    <t>FWC08BF</t>
  </si>
  <si>
    <t>FWC08BT</t>
  </si>
  <si>
    <t>FWC08DF</t>
  </si>
  <si>
    <t>FWC08DFT</t>
  </si>
  <si>
    <t>FWC08DFV</t>
  </si>
  <si>
    <t>FWC08DT</t>
  </si>
  <si>
    <t>FWC08DTT</t>
  </si>
  <si>
    <t>FWC08DTV</t>
  </si>
  <si>
    <t>FWC09BF</t>
  </si>
  <si>
    <t>FWC09BT</t>
  </si>
  <si>
    <t>FWC09DF</t>
  </si>
  <si>
    <t>FWC09DFT</t>
  </si>
  <si>
    <t>FWC09DFV</t>
  </si>
  <si>
    <t>FWC09DT</t>
  </si>
  <si>
    <t>FWC09DTT</t>
  </si>
  <si>
    <t>FWC09DTV</t>
  </si>
  <si>
    <t>FWD04ACFN6V3-K-</t>
  </si>
  <si>
    <t>FWD04ACFN6V3-KR</t>
  </si>
  <si>
    <t>FWD04ACFN6V3-S-</t>
  </si>
  <si>
    <t>FWD04ACTN6V3-K-</t>
  </si>
  <si>
    <t>FWD04ACTN6V3-KR</t>
  </si>
  <si>
    <t>FWD04ACTN6V3-S-</t>
  </si>
  <si>
    <t>FWD04AF</t>
  </si>
  <si>
    <t>FWD04AT</t>
  </si>
  <si>
    <t>FWD06ACFN6V3-K-</t>
  </si>
  <si>
    <t>FWD06ACFN6V3-KR</t>
  </si>
  <si>
    <t>FWD06ACFN6V3-S-</t>
  </si>
  <si>
    <t>FWD06ACTN6V3-K-</t>
  </si>
  <si>
    <t>FWD06ACTN6V3-KR</t>
  </si>
  <si>
    <t>FWD06ACTN6V34-R</t>
  </si>
  <si>
    <t>FWD06AF</t>
  </si>
  <si>
    <t>FWD06AT</t>
  </si>
  <si>
    <t>FWD08ACFN6V3-K-</t>
  </si>
  <si>
    <t>FWD08ACFN6V3-KR</t>
  </si>
  <si>
    <t>FWD08ACTN6V3-K-</t>
  </si>
  <si>
    <t>FWD08ACTN6V3-KR</t>
  </si>
  <si>
    <t>FWD08ACTN6V3-S-</t>
  </si>
  <si>
    <t>FWD08AF</t>
  </si>
  <si>
    <t>FWD08AT</t>
  </si>
  <si>
    <t>FWD10ACFN6V3-K-</t>
  </si>
  <si>
    <t>FWD10ACFN6V3-KR</t>
  </si>
  <si>
    <t>FWD10ACTN6V3-K-</t>
  </si>
  <si>
    <t>FWD10ACTN6V3-KR</t>
  </si>
  <si>
    <t>FWD10ACTN6V3-S-</t>
  </si>
  <si>
    <t>FWD10AF</t>
  </si>
  <si>
    <t>FWD10AT</t>
  </si>
  <si>
    <t>FWD12ACFN6V3--R</t>
  </si>
  <si>
    <t>FWD12ACFN6V3-K-</t>
  </si>
  <si>
    <t>FWD12ACFN6V3-KR</t>
  </si>
  <si>
    <t>FWD12ACFN6V3-S-</t>
  </si>
  <si>
    <t>FWD12ACTN6V3--R</t>
  </si>
  <si>
    <t>FWD12ACTN6V3-K-</t>
  </si>
  <si>
    <t>FWD12ACTN6V3-KR</t>
  </si>
  <si>
    <t>FWD12ACTN6V3-S-</t>
  </si>
  <si>
    <t>FWD12AF</t>
  </si>
  <si>
    <t>FWD12AT</t>
  </si>
  <si>
    <t>FWD16ACFN6V3--R</t>
  </si>
  <si>
    <t>FWD16ACFN6V3-K-</t>
  </si>
  <si>
    <t>FWD16ACFN6V3-KR</t>
  </si>
  <si>
    <t>FWD16ACFN6V3-S-</t>
  </si>
  <si>
    <t>FWD16ACTN6V3--R</t>
  </si>
  <si>
    <t>FWD16ACTN6V3-K-</t>
  </si>
  <si>
    <t>FWD16ACTN6V3-KR</t>
  </si>
  <si>
    <t>FWD16ACTN6V3-S-</t>
  </si>
  <si>
    <t>FWD16ACTN6V3-SR</t>
  </si>
  <si>
    <t>FWD16AF</t>
  </si>
  <si>
    <t>FWD16AT</t>
  </si>
  <si>
    <t>FWD18ACFN6V3--R</t>
  </si>
  <si>
    <t>FWD18ACFN6V3-K-</t>
  </si>
  <si>
    <t>FWD18ACFN6V3-KR</t>
  </si>
  <si>
    <t>FWD18ACFN6V3-S-</t>
  </si>
  <si>
    <t>FWD18ACTN6V3--R</t>
  </si>
  <si>
    <t>FWD18ACTN6V3-K-</t>
  </si>
  <si>
    <t>FWD18ACTN6V3-KR</t>
  </si>
  <si>
    <t>FWD18ACTN6V3-S-</t>
  </si>
  <si>
    <t>FWD18AF</t>
  </si>
  <si>
    <t>FWD18AT</t>
  </si>
  <si>
    <t>FWE03DAFN5V3-L</t>
  </si>
  <si>
    <t>FWE03DAFN5V3-R</t>
  </si>
  <si>
    <t>FWE03DAFN5V3-S</t>
  </si>
  <si>
    <t>FWE03DAFN5V3-T</t>
  </si>
  <si>
    <t>FWE03DAFV5V3-L</t>
  </si>
  <si>
    <t>FWE03DATN5V3-L</t>
  </si>
  <si>
    <t>FWE03DATN5V3-R</t>
  </si>
  <si>
    <t>FWE03DATN5V3-S</t>
  </si>
  <si>
    <t>FWE03DATN5V3-T</t>
  </si>
  <si>
    <t>FWE03DATV5V3-L</t>
  </si>
  <si>
    <t>FWE04DAFN5V3-L</t>
  </si>
  <si>
    <t>FWE04DAFN5V3-R</t>
  </si>
  <si>
    <t>FWE04DAFN5V3-S</t>
  </si>
  <si>
    <t>FWE04DAFN5V3-T</t>
  </si>
  <si>
    <t>FWE04DAFV5V3-L</t>
  </si>
  <si>
    <t>FWE04DATN5V3-L</t>
  </si>
  <si>
    <t>FWE04DATN5V3-R</t>
  </si>
  <si>
    <t>FWE04DATN5V3-S</t>
  </si>
  <si>
    <t>FWE04DATN5V3-T</t>
  </si>
  <si>
    <t>FWE04DATV5V3-L</t>
  </si>
  <si>
    <t>FWE04DATV5V3-T</t>
  </si>
  <si>
    <t>FWE04FAFT5V1--</t>
  </si>
  <si>
    <t>FWE04FAFT5V1-R</t>
  </si>
  <si>
    <t>FWE04FAFV5V1--</t>
  </si>
  <si>
    <t>FWE04FATV5V1--</t>
  </si>
  <si>
    <t>FWE04FF</t>
  </si>
  <si>
    <t>FWE04FFR</t>
  </si>
  <si>
    <t>FWE04FT</t>
  </si>
  <si>
    <t>FWE04FTR</t>
  </si>
  <si>
    <t>FWE05DAFN5V3-L</t>
  </si>
  <si>
    <t>FWE05DAFN5V3-R</t>
  </si>
  <si>
    <t>FWE05DAFN5V3-S</t>
  </si>
  <si>
    <t>FWE05DAFN5V3-T</t>
  </si>
  <si>
    <t>FWE05DAFV5V3-T</t>
  </si>
  <si>
    <t>FWE05DATN5V3-L</t>
  </si>
  <si>
    <t>FWE05DATN5V3-R</t>
  </si>
  <si>
    <t>FWE05DATN5V3-S</t>
  </si>
  <si>
    <t>FWE05DATN5V3-T</t>
  </si>
  <si>
    <t>FWE05DATT5V3-S</t>
  </si>
  <si>
    <t>FWE05DATV5V3-L</t>
  </si>
  <si>
    <t>FWE05DATV5V3-S</t>
  </si>
  <si>
    <t>FWE05DATV5V3-T</t>
  </si>
  <si>
    <t>FWE05FAFV5V1--</t>
  </si>
  <si>
    <t>FWE05FATT5V1--</t>
  </si>
  <si>
    <t>FWE05FATV5V1--</t>
  </si>
  <si>
    <t>FWE05FF</t>
  </si>
  <si>
    <t>FWE05FFR</t>
  </si>
  <si>
    <t>FWE05FT</t>
  </si>
  <si>
    <t>FWE05FTR</t>
  </si>
  <si>
    <t>FWE06DAFN5V3-L</t>
  </si>
  <si>
    <t>FWE06DAFN5V3-R</t>
  </si>
  <si>
    <t>FWE06DAFN5V3-S</t>
  </si>
  <si>
    <t>FWE06DAFN5V3-T</t>
  </si>
  <si>
    <t>FWE06DAFT5V3-S</t>
  </si>
  <si>
    <t>FWE06DAFT5V3-T</t>
  </si>
  <si>
    <t>FWE06DAFV5V3-L</t>
  </si>
  <si>
    <t>FWE06DATN5V3-L</t>
  </si>
  <si>
    <t>FWE06DATN5V3-R</t>
  </si>
  <si>
    <t>FWE06DATN5V3-S</t>
  </si>
  <si>
    <t>FWE06DATN5V3-T</t>
  </si>
  <si>
    <t>FWE06DATT5V3-L</t>
  </si>
  <si>
    <t>FWE06DATT5V3-R</t>
  </si>
  <si>
    <t>FWE06DATT5V3-S</t>
  </si>
  <si>
    <t>FWE06DATV5V3-L</t>
  </si>
  <si>
    <t>FWE06DATV5V3-R</t>
  </si>
  <si>
    <t>FWE06DATV5V3-T</t>
  </si>
  <si>
    <t>FWE06FAFT5V1--</t>
  </si>
  <si>
    <t>FWE06FAFT5V1-R</t>
  </si>
  <si>
    <t>FWE06FAFV5V1--</t>
  </si>
  <si>
    <t>FWE06FATV5V1--</t>
  </si>
  <si>
    <t>FWE06FATV5V1-R</t>
  </si>
  <si>
    <t>FWE06FF</t>
  </si>
  <si>
    <t>FWE06FFR</t>
  </si>
  <si>
    <t>FWE06FT</t>
  </si>
  <si>
    <t>FWE06FTR</t>
  </si>
  <si>
    <t>FWE07DAFN5V3-L</t>
  </si>
  <si>
    <t>FWE07DAFN5V3-R</t>
  </si>
  <si>
    <t>FWE07DAFN5V3-S</t>
  </si>
  <si>
    <t>FWE07DAFN5V3-T</t>
  </si>
  <si>
    <t>FWE07DAFV5V3-L</t>
  </si>
  <si>
    <t>FWE07DAFV5V3-T</t>
  </si>
  <si>
    <t>FWE07DATN5V3-L</t>
  </si>
  <si>
    <t>FWE07DATN5V3-R</t>
  </si>
  <si>
    <t>FWE07DATN5V3-S</t>
  </si>
  <si>
    <t>FWE07DATN5V3-T</t>
  </si>
  <si>
    <t>FWE07DATV5V3-L</t>
  </si>
  <si>
    <t>FWE08DAFN5V3-L</t>
  </si>
  <si>
    <t>FWE08DAFN5V3-R</t>
  </si>
  <si>
    <t>FWE08DAFN5V3-S</t>
  </si>
  <si>
    <t>FWE08DAFN5V3-T</t>
  </si>
  <si>
    <t>FWE08DAFT5V3-S</t>
  </si>
  <si>
    <t>FWE08DAFT5V3-T</t>
  </si>
  <si>
    <t>FWE08DAFV5V3-L</t>
  </si>
  <si>
    <t>FWE08DAFV5V3-T</t>
  </si>
  <si>
    <t>FWE08DATN5V3-L</t>
  </si>
  <si>
    <t>FWE08DATN5V3-R</t>
  </si>
  <si>
    <t>FWE08DATN5V3-S</t>
  </si>
  <si>
    <t>FWE08DATN5V3-T</t>
  </si>
  <si>
    <t>FWE08DATT5V3-S</t>
  </si>
  <si>
    <t>FWE08DATV5V3-L</t>
  </si>
  <si>
    <t>FWE08DATV5V3-R</t>
  </si>
  <si>
    <t>FWE08DATV5V3-S</t>
  </si>
  <si>
    <t>FWE08FAFT5V1--</t>
  </si>
  <si>
    <t>FWE08FAFT5V1-R</t>
  </si>
  <si>
    <t>FWE08FAFV5V1--</t>
  </si>
  <si>
    <t>FWE08FATV5V1--</t>
  </si>
  <si>
    <t>FWE08FF</t>
  </si>
  <si>
    <t>FWE08FFR</t>
  </si>
  <si>
    <t>FWE08FT</t>
  </si>
  <si>
    <t>FWE08FTR</t>
  </si>
  <si>
    <t>FWE10DAFN5V3-L</t>
  </si>
  <si>
    <t>FWE10DAFN5V3-R</t>
  </si>
  <si>
    <t>FWE10DAFN5V3-S</t>
  </si>
  <si>
    <t>FWE10DAFN5V3-T</t>
  </si>
  <si>
    <t>FWE10DAFT5V3-S</t>
  </si>
  <si>
    <t>FWE10DATN5V3-L</t>
  </si>
  <si>
    <t>FWE10DATN5V3-R</t>
  </si>
  <si>
    <t>FWE10DATN5V3-S</t>
  </si>
  <si>
    <t>FWE10DATN5V3-T</t>
  </si>
  <si>
    <t>FWE10DATT5V3-S</t>
  </si>
  <si>
    <t>FWE10DATV5V3-L</t>
  </si>
  <si>
    <t>FWE10DATV5V3-R</t>
  </si>
  <si>
    <t>FWE10DATV5V3-T</t>
  </si>
  <si>
    <t>FWE10FAFV5V1--</t>
  </si>
  <si>
    <t>FWE10FAFV5V1-R</t>
  </si>
  <si>
    <t>FWE10FATV5V1--</t>
  </si>
  <si>
    <t>FWE10FF</t>
  </si>
  <si>
    <t>FWE10FFR</t>
  </si>
  <si>
    <t>FWE10FT</t>
  </si>
  <si>
    <t>FWE10FTR</t>
  </si>
  <si>
    <t>FWE11DAFN5V3-L</t>
  </si>
  <si>
    <t>FWE11DAFN5V3-R</t>
  </si>
  <si>
    <t>FWE11DAFN5V3-S</t>
  </si>
  <si>
    <t>FWE11DAFN5V3-T</t>
  </si>
  <si>
    <t>FWE11DAFV5V3-L</t>
  </si>
  <si>
    <t>FWE11DAFV5V3-T</t>
  </si>
  <si>
    <t>FWE11DATN5V3-L</t>
  </si>
  <si>
    <t>FWE11DATN5V3-R</t>
  </si>
  <si>
    <t>FWE11DATN5V3-S</t>
  </si>
  <si>
    <t>FWE11DATN5V3-T</t>
  </si>
  <si>
    <t>FWE11DATT5V3-S</t>
  </si>
  <si>
    <t>FWE11DATV5V3-L</t>
  </si>
  <si>
    <t>FWE11DATV5V3-T</t>
  </si>
  <si>
    <t>FWE12FAFT5V1--</t>
  </si>
  <si>
    <t>FWE12FAFV5V1--</t>
  </si>
  <si>
    <t>FWE12FATT5V1--</t>
  </si>
  <si>
    <t>FWE12FATV5V1--</t>
  </si>
  <si>
    <t>FWE12FF</t>
  </si>
  <si>
    <t>FWE12FFR</t>
  </si>
  <si>
    <t>FWE12FT</t>
  </si>
  <si>
    <t>FWE12FTR</t>
  </si>
  <si>
    <t>FWE14FAFT5V1--</t>
  </si>
  <si>
    <t>FWE14FAFV5V1--</t>
  </si>
  <si>
    <t>FWE14FATV5V1--</t>
  </si>
  <si>
    <t>FWE14FATV5V1-R</t>
  </si>
  <si>
    <t>FWE14FF</t>
  </si>
  <si>
    <t>FWE14FFR</t>
  </si>
  <si>
    <t>FWE14FT</t>
  </si>
  <si>
    <t>FWE14FTR</t>
  </si>
  <si>
    <t>FWE16FAFT5V1--</t>
  </si>
  <si>
    <t>FWE16FAFV5V1--</t>
  </si>
  <si>
    <t>FWE16FATV5V1--</t>
  </si>
  <si>
    <t>FWE16FF</t>
  </si>
  <si>
    <t>FWE16FFR</t>
  </si>
  <si>
    <t>FWE16FT</t>
  </si>
  <si>
    <t>FWE16FTR</t>
  </si>
  <si>
    <t>FWE20FAFT5V1--</t>
  </si>
  <si>
    <t>FWE20FAFV5V1--</t>
  </si>
  <si>
    <t>FWE20FATV5V1--</t>
  </si>
  <si>
    <t>FWE20FF</t>
  </si>
  <si>
    <t>FWE20FFR</t>
  </si>
  <si>
    <t>FWE20FT</t>
  </si>
  <si>
    <t>FWE20FTR</t>
  </si>
  <si>
    <t>FWE24FAFT5V1--</t>
  </si>
  <si>
    <t>FWE24FAFV5V1--</t>
  </si>
  <si>
    <t>FWE24FATV5V1--</t>
  </si>
  <si>
    <t>FWE24FF</t>
  </si>
  <si>
    <t>FWE24FFR</t>
  </si>
  <si>
    <t>FWE24FT</t>
  </si>
  <si>
    <t>FWE24FTR</t>
  </si>
  <si>
    <t>FWECSAD</t>
  </si>
  <si>
    <t>FWF02BF</t>
  </si>
  <si>
    <t>FWF02BT</t>
  </si>
  <si>
    <t>FWF02DF</t>
  </si>
  <si>
    <t>FWF02DFT</t>
  </si>
  <si>
    <t>FWF02DFV</t>
  </si>
  <si>
    <t>FWF02DT</t>
  </si>
  <si>
    <t>FWF02DTT</t>
  </si>
  <si>
    <t>FWF02DTV</t>
  </si>
  <si>
    <t>FWF03BF</t>
  </si>
  <si>
    <t>FWF03BT</t>
  </si>
  <si>
    <t>FWF03DF</t>
  </si>
  <si>
    <t>FWF03DFT</t>
  </si>
  <si>
    <t>FWF03DFV</t>
  </si>
  <si>
    <t>FWF03DT</t>
  </si>
  <si>
    <t>FWF03DTT</t>
  </si>
  <si>
    <t>FWF03DTV</t>
  </si>
  <si>
    <t>FWF04BF</t>
  </si>
  <si>
    <t>FWF04BT</t>
  </si>
  <si>
    <t>FWF04DF</t>
  </si>
  <si>
    <t>FWF04DFT</t>
  </si>
  <si>
    <t>FWF04DFV</t>
  </si>
  <si>
    <t>FWF04DT</t>
  </si>
  <si>
    <t>FWF04DTT</t>
  </si>
  <si>
    <t>FWF04DTV</t>
  </si>
  <si>
    <t>FWF05BF</t>
  </si>
  <si>
    <t>FWF05BT</t>
  </si>
  <si>
    <t>FWF05DF</t>
  </si>
  <si>
    <t>FWF05DFT</t>
  </si>
  <si>
    <t>FWF05DFV</t>
  </si>
  <si>
    <t>FWF05DT</t>
  </si>
  <si>
    <t>FWF05DTT</t>
  </si>
  <si>
    <t>FWF05DTV</t>
  </si>
  <si>
    <t>FWH02AAFN6V3-K-</t>
  </si>
  <si>
    <t>FWH02AAFV6V3-K-</t>
  </si>
  <si>
    <t>FWH02AATN6V3-K-</t>
  </si>
  <si>
    <t>FWH02AATV6V3-K-</t>
  </si>
  <si>
    <t>FWH02AFN</t>
  </si>
  <si>
    <t>FWH02AFT</t>
  </si>
  <si>
    <t>FWH02AFV</t>
  </si>
  <si>
    <t>FWH02ATN</t>
  </si>
  <si>
    <t>FWH02ATT</t>
  </si>
  <si>
    <t>FWH02ATV</t>
  </si>
  <si>
    <t>FWH03AAFN6V3-K-</t>
  </si>
  <si>
    <t>FWH03AAFV6V3-K-</t>
  </si>
  <si>
    <t>FWH03AATN6V3-K-</t>
  </si>
  <si>
    <t>FWH03AATV6V3-K-</t>
  </si>
  <si>
    <t>FWH03AFN</t>
  </si>
  <si>
    <t>FWH03AFV</t>
  </si>
  <si>
    <t>FWH03ATN</t>
  </si>
  <si>
    <t>FWH03ATV</t>
  </si>
  <si>
    <t>FWH04AAFN6V3-K-</t>
  </si>
  <si>
    <t>FWH04AAFV6V3-K-</t>
  </si>
  <si>
    <t>FWH04AATN6V3-K-</t>
  </si>
  <si>
    <t>FWH04AATT6V3-S-</t>
  </si>
  <si>
    <t>FWH04AATV6V3-K-</t>
  </si>
  <si>
    <t>FWH04AATV6V3-S-</t>
  </si>
  <si>
    <t>FWH04AFN</t>
  </si>
  <si>
    <t>FWH04AFV</t>
  </si>
  <si>
    <t>FWH04ATN</t>
  </si>
  <si>
    <t>FWH04ATV</t>
  </si>
  <si>
    <t>FWH06AAFN6V3-K-</t>
  </si>
  <si>
    <t>FWH06AAFV6V3-K-</t>
  </si>
  <si>
    <t>FWH06AATN6V3-K-</t>
  </si>
  <si>
    <t>FWH06AATV6V3-K-</t>
  </si>
  <si>
    <t>FWH06AFN</t>
  </si>
  <si>
    <t>FWH06AFT</t>
  </si>
  <si>
    <t>FWH06AFV</t>
  </si>
  <si>
    <t>FWH06ATN</t>
  </si>
  <si>
    <t>FWH06ATV</t>
  </si>
  <si>
    <t>FWH07AATN6V3-K-</t>
  </si>
  <si>
    <t>FWH07AATV6V3-K-</t>
  </si>
  <si>
    <t>FWH07ATN</t>
  </si>
  <si>
    <t>FWH07ATV</t>
  </si>
  <si>
    <t>FWH08AAFN6V3-K-</t>
  </si>
  <si>
    <t>FWH08AAFV6V3-K-</t>
  </si>
  <si>
    <t>FWH08AATN6V3-K-</t>
  </si>
  <si>
    <t>FWH08AATV6V3-K-</t>
  </si>
  <si>
    <t>FWH08AFN</t>
  </si>
  <si>
    <t>FWH08AFT</t>
  </si>
  <si>
    <t>FWH08AFV</t>
  </si>
  <si>
    <t>FWH08ATN</t>
  </si>
  <si>
    <t>FWH08ATV</t>
  </si>
  <si>
    <t>FWI02AAFN6V3-K-</t>
  </si>
  <si>
    <t>FWI02AAFN6V3-S-</t>
  </si>
  <si>
    <t>FWI02AAFP6V3-S-</t>
  </si>
  <si>
    <t>FWI02AAFT6V3-S-</t>
  </si>
  <si>
    <t>FWI02AAFV6V3-K-</t>
  </si>
  <si>
    <t>FWI02AATK6V3-S-</t>
  </si>
  <si>
    <t>FWI02AATN6V3-K-</t>
  </si>
  <si>
    <t>FWI02AATN6V3-S-</t>
  </si>
  <si>
    <t>FWI02AATV6V3-K-</t>
  </si>
  <si>
    <t>FWI02AFN</t>
  </si>
  <si>
    <t>FWI02AFV</t>
  </si>
  <si>
    <t>FWI02ATN</t>
  </si>
  <si>
    <t>FWI02ATT</t>
  </si>
  <si>
    <t>FWI02ATV</t>
  </si>
  <si>
    <t>FWI03AATN6V3-K-</t>
  </si>
  <si>
    <t>FWI03AATN6V3-S-</t>
  </si>
  <si>
    <t>FWI03AATT6V3-S-</t>
  </si>
  <si>
    <t>FWI03AATV6V3-K-</t>
  </si>
  <si>
    <t>FWI03AATV6V3-S-</t>
  </si>
  <si>
    <t>FWI03ATN</t>
  </si>
  <si>
    <t>FWI03ATT</t>
  </si>
  <si>
    <t>FWI03ATV</t>
  </si>
  <si>
    <t>FWI04AAFN6V3-K-</t>
  </si>
  <si>
    <t>FWI04AAFN6V3-S-</t>
  </si>
  <si>
    <t>FWI04AAFV6V3-K-</t>
  </si>
  <si>
    <t>FWI04AATK6V3---</t>
  </si>
  <si>
    <t>FWI04AATK6V3-S-</t>
  </si>
  <si>
    <t>FWI04AATN6V3-K-</t>
  </si>
  <si>
    <t>FWI04AATN6V3-S-</t>
  </si>
  <si>
    <t>FWI04AATO6V3-S-</t>
  </si>
  <si>
    <t>FWI04AATT6V3-S-</t>
  </si>
  <si>
    <t>FWI04AATV6V3-K-</t>
  </si>
  <si>
    <t>FWI04AATV6V3-S-</t>
  </si>
  <si>
    <t>FWI04AFN</t>
  </si>
  <si>
    <t>FWI04AFV</t>
  </si>
  <si>
    <t>FWI04ATN</t>
  </si>
  <si>
    <t>FWI04ATV</t>
  </si>
  <si>
    <t>FWI06AAFK6V3-S-</t>
  </si>
  <si>
    <t>FWI06AAFN6V3-K-</t>
  </si>
  <si>
    <t>FWI06AAFN6V3-S-</t>
  </si>
  <si>
    <t>FWI06AAFT6V3-S-</t>
  </si>
  <si>
    <t>FWI06AAFV6V3-K-</t>
  </si>
  <si>
    <t>FWI06AATK6V3-S-</t>
  </si>
  <si>
    <t>FWI06AATN6V3-K-</t>
  </si>
  <si>
    <t>FWI06AATN6V3-S-</t>
  </si>
  <si>
    <t>FWI06AATV6V3-K-</t>
  </si>
  <si>
    <t>FWI06AATV6V3-S-</t>
  </si>
  <si>
    <t>FWI06AFN</t>
  </si>
  <si>
    <t>FWI06AFT</t>
  </si>
  <si>
    <t>FWI06AFV</t>
  </si>
  <si>
    <t>FWI06ATN</t>
  </si>
  <si>
    <t>FWI06ATV</t>
  </si>
  <si>
    <t>FWI07AATK6V3---</t>
  </si>
  <si>
    <t>FWI07AATK6V3-S-</t>
  </si>
  <si>
    <t>FWI07AATN6V3-K-</t>
  </si>
  <si>
    <t>FWI07AATN6V3-S-</t>
  </si>
  <si>
    <t>FWI07AATT6V3-S-</t>
  </si>
  <si>
    <t>FWI07AATV6V3-K-</t>
  </si>
  <si>
    <t>FWI07ATN</t>
  </si>
  <si>
    <t>FWI07ATV</t>
  </si>
  <si>
    <t>FWI08AAFN6V3-K-</t>
  </si>
  <si>
    <t>FWI08AAFP6V3-S-</t>
  </si>
  <si>
    <t>FWI08AAFT6V3-S-</t>
  </si>
  <si>
    <t>FWI08AAFV6V3-K-</t>
  </si>
  <si>
    <t>FWI08AATK6V3---</t>
  </si>
  <si>
    <t>FWI08AATK6V3-S-</t>
  </si>
  <si>
    <t>FWI08AATN6V3-K-</t>
  </si>
  <si>
    <t>FWI08AATN6V3-S-</t>
  </si>
  <si>
    <t>FWI08AATO6V3-S-</t>
  </si>
  <si>
    <t>FWI08AATP6V3---</t>
  </si>
  <si>
    <t>FWI08AATV6V3-K-</t>
  </si>
  <si>
    <t>FWI08AATV6V3-S-</t>
  </si>
  <si>
    <t>FWI08AFN</t>
  </si>
  <si>
    <t>FWI08AFT</t>
  </si>
  <si>
    <t>FWI08AFV</t>
  </si>
  <si>
    <t>FWI08ATN</t>
  </si>
  <si>
    <t>FWI08ATT</t>
  </si>
  <si>
    <t>FWI08ATV</t>
  </si>
  <si>
    <t>FWL01DAFN6V3-K-</t>
  </si>
  <si>
    <t>FWL01DAFN6V3-KR</t>
  </si>
  <si>
    <t>FWL01DAFV6V3-K-</t>
  </si>
  <si>
    <t>FWL01DAFV6V3-KR</t>
  </si>
  <si>
    <t>FWL01DARN6V3-K-</t>
  </si>
  <si>
    <t>FWL01DARN6V3-KR</t>
  </si>
  <si>
    <t>FWL01DARV6V3-K-</t>
  </si>
  <si>
    <t>FWL01DARV6V3-KR</t>
  </si>
  <si>
    <t>FWL01DATD6V3---</t>
  </si>
  <si>
    <t>FWL01DATN6V3-K-</t>
  </si>
  <si>
    <t>FWL01DATN6V3-KR</t>
  </si>
  <si>
    <t>FWL01DATV6V3-K-</t>
  </si>
  <si>
    <t>FWL01DATV6V3-KR</t>
  </si>
  <si>
    <t>FWL01DFN</t>
  </si>
  <si>
    <t>FWL01DTN</t>
  </si>
  <si>
    <t>FWL01DTV</t>
  </si>
  <si>
    <t>FWL02DAFN6V3--R</t>
  </si>
  <si>
    <t>FWL02DAFN6V3-K-</t>
  </si>
  <si>
    <t>FWL02DAFN6V3-KR</t>
  </si>
  <si>
    <t>FWL02DAFV6V3-K-</t>
  </si>
  <si>
    <t>FWL02DAFV6V3-KR</t>
  </si>
  <si>
    <t>FWL02DARN6V3---</t>
  </si>
  <si>
    <t>FWL02DARN6V3-K-</t>
  </si>
  <si>
    <t>FWL02DARN6V3-KR</t>
  </si>
  <si>
    <t>FWL02DARV6V3-K-</t>
  </si>
  <si>
    <t>FWL02DARV6V3-KR</t>
  </si>
  <si>
    <t>FWL02DATD6V3---</t>
  </si>
  <si>
    <t>FWL02DATN6V3--R</t>
  </si>
  <si>
    <t>FWL02DATN6V3-K-</t>
  </si>
  <si>
    <t>FWL02DATN6V3-KR</t>
  </si>
  <si>
    <t>FWL02DATV6V3-K-</t>
  </si>
  <si>
    <t>FWL02DATV6V3-KR</t>
  </si>
  <si>
    <t>FWL02DFN</t>
  </si>
  <si>
    <t>FWL02DFV</t>
  </si>
  <si>
    <t>FWL02DTN</t>
  </si>
  <si>
    <t>FWL02DTV</t>
  </si>
  <si>
    <t>FWL03DAFD6V3---</t>
  </si>
  <si>
    <t>FWL03DAFN6V3--R</t>
  </si>
  <si>
    <t>FWL03DAFN6V3-K-</t>
  </si>
  <si>
    <t>FWL03DAFN6V3-KR</t>
  </si>
  <si>
    <t>FWL03DAFN6VS---</t>
  </si>
  <si>
    <t>FWL03DAFV6V3-K-</t>
  </si>
  <si>
    <t>FWL03DAFV6V3-KR</t>
  </si>
  <si>
    <t>FWL03DARN6V3---</t>
  </si>
  <si>
    <t>FWL03DARN6V3-K-</t>
  </si>
  <si>
    <t>FWL03DARN6V3-KR</t>
  </si>
  <si>
    <t>FWL03DARV6V3-K-</t>
  </si>
  <si>
    <t>FWL03DARV6V3-KR</t>
  </si>
  <si>
    <t>FWL03DATD6V3---</t>
  </si>
  <si>
    <t>FWL03DATN6V3--R</t>
  </si>
  <si>
    <t>FWL03DATN6V3-K-</t>
  </si>
  <si>
    <t>FWL03DATN6V3-KR</t>
  </si>
  <si>
    <t>FWL03DATV6V3-K-</t>
  </si>
  <si>
    <t>FWL03DATV6V3-KR</t>
  </si>
  <si>
    <t>FWL03DFN</t>
  </si>
  <si>
    <t>FWL03DFV</t>
  </si>
  <si>
    <t>FWL03DTN</t>
  </si>
  <si>
    <t>FWL03DTV</t>
  </si>
  <si>
    <t>FWL04DAFD6V3---</t>
  </si>
  <si>
    <t>FWL04DAFN6V3--R</t>
  </si>
  <si>
    <t>FWL04DAFN6V3-K-</t>
  </si>
  <si>
    <t>FWL04DAFN6V3-KR</t>
  </si>
  <si>
    <t>FWL04DAFV6V3-K-</t>
  </si>
  <si>
    <t>FWL04DAFV6V3-KR</t>
  </si>
  <si>
    <t>FWL04DARN6V3-K-</t>
  </si>
  <si>
    <t>FWL04DARN6V3-KR</t>
  </si>
  <si>
    <t>FWL04DARV6V3-K-</t>
  </si>
  <si>
    <t>FWL04DARV6V3-KR</t>
  </si>
  <si>
    <t>FWL04DATD6V3---</t>
  </si>
  <si>
    <t>FWL04DATN6V3-1R</t>
  </si>
  <si>
    <t>FWL04DATN6V3-K-</t>
  </si>
  <si>
    <t>FWL04DATN6V3-KR</t>
  </si>
  <si>
    <t>FWL04DATV6V3-K-</t>
  </si>
  <si>
    <t>FWL04DATV6V3-KR</t>
  </si>
  <si>
    <t>FWL04DFN</t>
  </si>
  <si>
    <t>FWL04DFV</t>
  </si>
  <si>
    <t>FWL04DTN</t>
  </si>
  <si>
    <t>FWL04DTV</t>
  </si>
  <si>
    <t>FWL06DAFD6V3---</t>
  </si>
  <si>
    <t>FWL06DAFN6V3--R</t>
  </si>
  <si>
    <t>FWL06DAFN6V3-K-</t>
  </si>
  <si>
    <t>FWL06DAFN6V3-KR</t>
  </si>
  <si>
    <t>FWL06DAFV6V3-K-</t>
  </si>
  <si>
    <t>FWL06DAFV6V3-KR</t>
  </si>
  <si>
    <t>FWL06DARN6V3-K-</t>
  </si>
  <si>
    <t>FWL06DARN6V3-KR</t>
  </si>
  <si>
    <t>FWL06DARV6V3-K-</t>
  </si>
  <si>
    <t>FWL06DARV6V3-KR</t>
  </si>
  <si>
    <t>FWL06DATD6V3---</t>
  </si>
  <si>
    <t>FWL06DATN6V3-K-</t>
  </si>
  <si>
    <t>FWL06DATN6V3-KR</t>
  </si>
  <si>
    <t>FWL06DATV6V3-K-</t>
  </si>
  <si>
    <t>FWL06DATV6V3-KR</t>
  </si>
  <si>
    <t>FWL06DFN</t>
  </si>
  <si>
    <t>FWL06DFV</t>
  </si>
  <si>
    <t>FWL06DTN</t>
  </si>
  <si>
    <t>FWL06DTV</t>
  </si>
  <si>
    <t>FWL08DAFD6V3---</t>
  </si>
  <si>
    <t>FWL08DAFN6V3--R</t>
  </si>
  <si>
    <t>FWL08DAFN6V3-K-</t>
  </si>
  <si>
    <t>FWL08DAFN6V3-KR</t>
  </si>
  <si>
    <t>FWL08DAFV6V3-K-</t>
  </si>
  <si>
    <t>FWL08DAFV6V3-KR</t>
  </si>
  <si>
    <t>FWL08DARN6V3-K-</t>
  </si>
  <si>
    <t>FWL08DARN6V3-KR</t>
  </si>
  <si>
    <t>FWL08DARV6V3-K-</t>
  </si>
  <si>
    <t>FWL08DARV6V3-KR</t>
  </si>
  <si>
    <t>FWL08DATD6V3---</t>
  </si>
  <si>
    <t>FWL08DATN6V3-K-</t>
  </si>
  <si>
    <t>FWL08DATN6V3-KR</t>
  </si>
  <si>
    <t>FWL08DATV6V3-K-</t>
  </si>
  <si>
    <t>FWL08DATV6V3-KR</t>
  </si>
  <si>
    <t>FWL08DFN</t>
  </si>
  <si>
    <t>FWL08DFV</t>
  </si>
  <si>
    <t>FWL08DTN</t>
  </si>
  <si>
    <t>FWL08DTV</t>
  </si>
  <si>
    <t>FWL10DAFD6V3---</t>
  </si>
  <si>
    <t>FWL10DAFN6V3-K-</t>
  </si>
  <si>
    <t>FWL10DAFN6V3-KR</t>
  </si>
  <si>
    <t>FWL10DAFV6V3-K-</t>
  </si>
  <si>
    <t>FWL10DAFV6V3-KR</t>
  </si>
  <si>
    <t>FWL10DARN6V3---</t>
  </si>
  <si>
    <t>FWL10DARN6V3--R</t>
  </si>
  <si>
    <t>FWL10DARN6V3-K-</t>
  </si>
  <si>
    <t>FWL10DARN6V3-KR</t>
  </si>
  <si>
    <t>FWL10DARV6V3-K-</t>
  </si>
  <si>
    <t>FWL10DARV6V3-KR</t>
  </si>
  <si>
    <t>FWL10DATD6V3---</t>
  </si>
  <si>
    <t>FWL10DATN6V3-K-</t>
  </si>
  <si>
    <t>FWL10DATN6V3-KR</t>
  </si>
  <si>
    <t>FWL10DATV6V3-K-</t>
  </si>
  <si>
    <t>FWL10DATV6V3-KR</t>
  </si>
  <si>
    <t>FWL10DFN</t>
  </si>
  <si>
    <t>FWL10DFV</t>
  </si>
  <si>
    <t>FWL10DTN</t>
  </si>
  <si>
    <t>FWL10DTV</t>
  </si>
  <si>
    <t>FWL15DAFN6V3-K-</t>
  </si>
  <si>
    <t>FWL15DAFN6V3-KR</t>
  </si>
  <si>
    <t>FWL15DAFV6V3-K-</t>
  </si>
  <si>
    <t>FWL15DAFV6V3-KR</t>
  </si>
  <si>
    <t>FWL15DARN6V3-K-</t>
  </si>
  <si>
    <t>FWL15DARN6V3-KR</t>
  </si>
  <si>
    <t>FWL15DARV6V3-K-</t>
  </si>
  <si>
    <t>FWL15DARV6V3-KR</t>
  </si>
  <si>
    <t>FWL15DATD6V3---</t>
  </si>
  <si>
    <t>FWL15DATN6V3-K-</t>
  </si>
  <si>
    <t>FWL15DATN6V3-KR</t>
  </si>
  <si>
    <t>FWL15DATV6V3-K-</t>
  </si>
  <si>
    <t>FWL15DATV6V3-KR</t>
  </si>
  <si>
    <t>FWL15DFN</t>
  </si>
  <si>
    <t>FWL15DTN</t>
  </si>
  <si>
    <t>FWL15DTV</t>
  </si>
  <si>
    <t>FWL25DAFN6V3-K-</t>
  </si>
  <si>
    <t>FWL25DAFN6V3-KR</t>
  </si>
  <si>
    <t>FWL25DAFV6V3-K-</t>
  </si>
  <si>
    <t>FWL25DAFV6V3-KR</t>
  </si>
  <si>
    <t>FWL25DARN6V3-K-</t>
  </si>
  <si>
    <t>FWL25DARN6V3-KR</t>
  </si>
  <si>
    <t>FWL25DARV6V3-K-</t>
  </si>
  <si>
    <t>FWL25DARV6V3-KR</t>
  </si>
  <si>
    <t>FWL25DATN6V3-K-</t>
  </si>
  <si>
    <t>FWL25DATN6V3-KR</t>
  </si>
  <si>
    <t>FWL25DATV6V3-K-</t>
  </si>
  <si>
    <t>FWL25DATV6V3-KR</t>
  </si>
  <si>
    <t>FWL25DFN</t>
  </si>
  <si>
    <t>FWL25DTN</t>
  </si>
  <si>
    <t>FWL25DTV</t>
  </si>
  <si>
    <t>FWL35DAFN6V3--R</t>
  </si>
  <si>
    <t>FWL35DAFN6V3-K-</t>
  </si>
  <si>
    <t>FWL35DAFN6V3-KR</t>
  </si>
  <si>
    <t>FWL35DAFV6V3-K-</t>
  </si>
  <si>
    <t>FWL35DAFV6V3-KR</t>
  </si>
  <si>
    <t>FWL35DARN6V3-K-</t>
  </si>
  <si>
    <t>FWL35DARN6V3-KR</t>
  </si>
  <si>
    <t>FWL35DARV6V3-K-</t>
  </si>
  <si>
    <t>FWL35DARV6V3-KR</t>
  </si>
  <si>
    <t>FWL35DATD6V3---</t>
  </si>
  <si>
    <t>FWL35DATN6V3-K-</t>
  </si>
  <si>
    <t>FWL35DATN6V3-KR</t>
  </si>
  <si>
    <t>FWL35DATV6V3-K-</t>
  </si>
  <si>
    <t>FWL35DATV6V3-KR</t>
  </si>
  <si>
    <t>FWL35DFN</t>
  </si>
  <si>
    <t>FWL35DFV</t>
  </si>
  <si>
    <t>FWL35DTN</t>
  </si>
  <si>
    <t>FWL35DTV</t>
  </si>
  <si>
    <t>FWM01DAFD6V3---</t>
  </si>
  <si>
    <t>FWM01DAFN6V3--R</t>
  </si>
  <si>
    <t>FWM01DAFN6V3-K-</t>
  </si>
  <si>
    <t>FWM01DAFN6V3-KR</t>
  </si>
  <si>
    <t>FWM01DAFV6V3-K-</t>
  </si>
  <si>
    <t>FWM01DAFV6V3-KR</t>
  </si>
  <si>
    <t>FWM01DARN6V3-K-</t>
  </si>
  <si>
    <t>FWM01DARN6V3-KR</t>
  </si>
  <si>
    <t>FWM01DARV6V3-K-</t>
  </si>
  <si>
    <t>FWM01DARV6V3-KR</t>
  </si>
  <si>
    <t>FWM01DATD6V3---</t>
  </si>
  <si>
    <t>FWM01DATN6V3-K-</t>
  </si>
  <si>
    <t>FWM01DATN6V3-KR</t>
  </si>
  <si>
    <t>FWM01DATV6V3-K-</t>
  </si>
  <si>
    <t>FWM01DATV6V3-KR</t>
  </si>
  <si>
    <t>FWM01DFN</t>
  </si>
  <si>
    <t>FWM01DTN</t>
  </si>
  <si>
    <t>FWM01DTV</t>
  </si>
  <si>
    <t>FWM02DAFN6V3-K-</t>
  </si>
  <si>
    <t>FWM02DAFN6V3-KR</t>
  </si>
  <si>
    <t>FWM02DAFV6V3-K-</t>
  </si>
  <si>
    <t>FWM02DAFV6V3-KR</t>
  </si>
  <si>
    <t>FWM02DARN6V3---</t>
  </si>
  <si>
    <t>FWM02DARN6V3-K-</t>
  </si>
  <si>
    <t>FWM02DARN6V3-KR</t>
  </si>
  <si>
    <t>FWM02DARV6V3-K-</t>
  </si>
  <si>
    <t>FWM02DARV6V3-KR</t>
  </si>
  <si>
    <t>FWM02DATD6V3---</t>
  </si>
  <si>
    <t>FWM02DATN6V3--R</t>
  </si>
  <si>
    <t>FWM02DATN6V3--U</t>
  </si>
  <si>
    <t>FWM02DATN6V3--V</t>
  </si>
  <si>
    <t>FWM02DATN6V3-K-</t>
  </si>
  <si>
    <t>FWM02DATN6V3-KR</t>
  </si>
  <si>
    <t>FWM02DATV6V3-K-</t>
  </si>
  <si>
    <t>FWM02DATV6V3-KR</t>
  </si>
  <si>
    <t>FWM02DFN</t>
  </si>
  <si>
    <t>FWM02DFV</t>
  </si>
  <si>
    <t>FWM02DTN</t>
  </si>
  <si>
    <t>FWM02DTV</t>
  </si>
  <si>
    <t>FWM03DAFD6V3---</t>
  </si>
  <si>
    <t>FWM03DAFN6V3--R</t>
  </si>
  <si>
    <t>FWM03DAFN6V3-K-</t>
  </si>
  <si>
    <t>FWM03DAFN6V3-KR</t>
  </si>
  <si>
    <t>FWM03DAFV6V3--R</t>
  </si>
  <si>
    <t>FWM03DAFV6V3-K-</t>
  </si>
  <si>
    <t>FWM03DAFV6V3-KR</t>
  </si>
  <si>
    <t>FWM03DARN6V3---</t>
  </si>
  <si>
    <t>FWM03DARN6V3-K-</t>
  </si>
  <si>
    <t>FWM03DARN6V3-KR</t>
  </si>
  <si>
    <t>FWM03DARV6V3-K-</t>
  </si>
  <si>
    <t>FWM03DARV6V3-KR</t>
  </si>
  <si>
    <t>FWM03DATD6V3---</t>
  </si>
  <si>
    <t>FWM03DATN6V3--R</t>
  </si>
  <si>
    <t>FWM03DATN6V3-K-</t>
  </si>
  <si>
    <t>FWM03DATN6V3-KR</t>
  </si>
  <si>
    <t>FWM03DATT6V3---</t>
  </si>
  <si>
    <t>FWM03DATV6V3-K-</t>
  </si>
  <si>
    <t>FWM03DATV6V3-KR</t>
  </si>
  <si>
    <t>FWM03DFN</t>
  </si>
  <si>
    <t>FWM03DFV</t>
  </si>
  <si>
    <t>FWM03DTN</t>
  </si>
  <si>
    <t>FWM03DTV</t>
  </si>
  <si>
    <t>FWM04DAFD6V3---</t>
  </si>
  <si>
    <t>FWM04DAFN6V3--R</t>
  </si>
  <si>
    <t>FWM04DAFN6V3-K-</t>
  </si>
  <si>
    <t>FWM04DAFN6V3-KR</t>
  </si>
  <si>
    <t>FWM04DAFV6V3-K-</t>
  </si>
  <si>
    <t>FWM04DAFV6V3-KR</t>
  </si>
  <si>
    <t>FWM04DARN6V3-K-</t>
  </si>
  <si>
    <t>FWM04DARN6V3-KR</t>
  </si>
  <si>
    <t>FWM04DARV6V3-K-</t>
  </si>
  <si>
    <t>FWM04DARV6V3-KR</t>
  </si>
  <si>
    <t>FWM04DATD6V3---</t>
  </si>
  <si>
    <t>FWM04DATN6V3--R</t>
  </si>
  <si>
    <t>FWM04DATN6V3-K-</t>
  </si>
  <si>
    <t>FWM04DATN6V3-KR</t>
  </si>
  <si>
    <t>FWM04DATV6V3-K-</t>
  </si>
  <si>
    <t>FWM04DATV6V3-KR</t>
  </si>
  <si>
    <t>FWM04DFN</t>
  </si>
  <si>
    <t>FWM04DFV</t>
  </si>
  <si>
    <t>FWM04DTN</t>
  </si>
  <si>
    <t>FWM04DTV</t>
  </si>
  <si>
    <t>FWM06DAFN6V3--R</t>
  </si>
  <si>
    <t>FWM06DAFN6V3-K-</t>
  </si>
  <si>
    <t>FWM06DAFN6V3-KR</t>
  </si>
  <si>
    <t>FWM06DAFT6VS-S-</t>
  </si>
  <si>
    <t>FWM06DAFT6VS-SR</t>
  </si>
  <si>
    <t>FWM06DAFV6V3-K-</t>
  </si>
  <si>
    <t>FWM06DAFV6V3-KR</t>
  </si>
  <si>
    <t>FWM06DARN6V3-K-</t>
  </si>
  <si>
    <t>FWM06DARN6V3-KR</t>
  </si>
  <si>
    <t>FWM06DARV6V3-K-</t>
  </si>
  <si>
    <t>FWM06DARV6V3-KR</t>
  </si>
  <si>
    <t>FWM06DATD6V3---</t>
  </si>
  <si>
    <t>FWM06DATN6V3--R</t>
  </si>
  <si>
    <t>FWM06DATN6V3-K-</t>
  </si>
  <si>
    <t>FWM06DATN6V3-KR</t>
  </si>
  <si>
    <t>FWM06DATV6V3--R</t>
  </si>
  <si>
    <t>FWM06DATV6V3-K-</t>
  </si>
  <si>
    <t>FWM06DATV6V3-KR</t>
  </si>
  <si>
    <t>FWM06DFN</t>
  </si>
  <si>
    <t>FWM06DFV</t>
  </si>
  <si>
    <t>FWM06DTN</t>
  </si>
  <si>
    <t>FWM06DTV</t>
  </si>
  <si>
    <t>FWM08DAFN6V3-K-</t>
  </si>
  <si>
    <t>FWM08DAFN6V3-KR</t>
  </si>
  <si>
    <t>FWM08DAFV6V3-K-</t>
  </si>
  <si>
    <t>FWM08DAFV6V3-KR</t>
  </si>
  <si>
    <t>FWM08DARN6V3---</t>
  </si>
  <si>
    <t>FWM08DARN6V3-K-</t>
  </si>
  <si>
    <t>FWM08DARN6V3-KR</t>
  </si>
  <si>
    <t>FWM08DARV6V3-K-</t>
  </si>
  <si>
    <t>FWM08DARV6V3-KR</t>
  </si>
  <si>
    <t>FWM08DATN6V3--R</t>
  </si>
  <si>
    <t>FWM08DATN6V3-K-</t>
  </si>
  <si>
    <t>FWM08DATN6V3-KR</t>
  </si>
  <si>
    <t>FWM08DATV6V3--R</t>
  </si>
  <si>
    <t>FWM08DATV6V3-K-</t>
  </si>
  <si>
    <t>FWM08DATV6V3-KR</t>
  </si>
  <si>
    <t>FWM08DFN</t>
  </si>
  <si>
    <t>FWM08DFV</t>
  </si>
  <si>
    <t>FWM08DTN</t>
  </si>
  <si>
    <t>FWM08DTV</t>
  </si>
  <si>
    <t>FWM10DAFD6V3---</t>
  </si>
  <si>
    <t>FWM10DAFN6V3--R</t>
  </si>
  <si>
    <t>FWM10DAFN6V3-K-</t>
  </si>
  <si>
    <t>FWM10DAFN6V3-KR</t>
  </si>
  <si>
    <t>FWM10DAFV6V3-K-</t>
  </si>
  <si>
    <t>FWM10DAFV6V3-KR</t>
  </si>
  <si>
    <t>FWM10DARN6V3---</t>
  </si>
  <si>
    <t>FWM10DARN6V3-K-</t>
  </si>
  <si>
    <t>FWM10DARN6V3-KR</t>
  </si>
  <si>
    <t>FWM10DARV6V3-K-</t>
  </si>
  <si>
    <t>FWM10DARV6V3-KR</t>
  </si>
  <si>
    <t>FWM10DATN6V3--R</t>
  </si>
  <si>
    <t>FWM10DATN6V3-K-</t>
  </si>
  <si>
    <t>FWM10DATN6V3-KR</t>
  </si>
  <si>
    <t>FWM10DATN6V3E--</t>
  </si>
  <si>
    <t>FWM10DATV6V3--R</t>
  </si>
  <si>
    <t>FWM10DATV6V3-K-</t>
  </si>
  <si>
    <t>FWM10DATV6V3-KR</t>
  </si>
  <si>
    <t>FWM10DFN</t>
  </si>
  <si>
    <t>FWM10DFV</t>
  </si>
  <si>
    <t>FWM10DTN</t>
  </si>
  <si>
    <t>FWM10DTV</t>
  </si>
  <si>
    <t>FWM15DAFN6V3-K-</t>
  </si>
  <si>
    <t>FWM15DAFN6V3-KR</t>
  </si>
  <si>
    <t>FWM15DAFV6V3-K-</t>
  </si>
  <si>
    <t>FWM15DAFV6V3-KR</t>
  </si>
  <si>
    <t>FWM15DARN6V3-K-</t>
  </si>
  <si>
    <t>FWM15DARN6V3-KR</t>
  </si>
  <si>
    <t>FWM15DARV6V3-K-</t>
  </si>
  <si>
    <t>FWM15DARV6V3-KR</t>
  </si>
  <si>
    <t>FWM15DATD6V3---</t>
  </si>
  <si>
    <t>FWM15DATN6V3-K-</t>
  </si>
  <si>
    <t>FWM15DATN6V3-KR</t>
  </si>
  <si>
    <t>FWM15DATV6V3-K-</t>
  </si>
  <si>
    <t>FWM15DATV6V3-KR</t>
  </si>
  <si>
    <t>FWM15DFN</t>
  </si>
  <si>
    <t>FWM15DTN</t>
  </si>
  <si>
    <t>FWM15DTV</t>
  </si>
  <si>
    <t>FWM25DAFN6V3--R</t>
  </si>
  <si>
    <t>FWM25DAFN6V3-K-</t>
  </si>
  <si>
    <t>FWM25DAFN6V3-KR</t>
  </si>
  <si>
    <t>FWM25DAFV6V3-K-</t>
  </si>
  <si>
    <t>FWM25DAFV6V3-KR</t>
  </si>
  <si>
    <t>FWM25DARN6V3-K-</t>
  </si>
  <si>
    <t>FWM25DARN6V3-KR</t>
  </si>
  <si>
    <t>FWM25DARV6V3-K-</t>
  </si>
  <si>
    <t>FWM25DARV6V3-KR</t>
  </si>
  <si>
    <t>FWM25DATN6V3--R</t>
  </si>
  <si>
    <t>FWM25DATN6V3-K-</t>
  </si>
  <si>
    <t>FWM25DATN6V3-KR</t>
  </si>
  <si>
    <t>FWM25DATV6V3-K-</t>
  </si>
  <si>
    <t>FWM25DATV6V3-KR</t>
  </si>
  <si>
    <t>FWM25DFN</t>
  </si>
  <si>
    <t>FWM25DFV</t>
  </si>
  <si>
    <t>FWM25DTN</t>
  </si>
  <si>
    <t>FWM25DTV</t>
  </si>
  <si>
    <t>FWM35DAFD6V3---</t>
  </si>
  <si>
    <t>FWM35DAFN6V3--R</t>
  </si>
  <si>
    <t>FWM35DAFN6V3-K-</t>
  </si>
  <si>
    <t>FWM35DAFN6V3-KR</t>
  </si>
  <si>
    <t>FWM35DAFV6V3-K-</t>
  </si>
  <si>
    <t>FWM35DAFV6V3-KR</t>
  </si>
  <si>
    <t>FWM35DARN6V3-K-</t>
  </si>
  <si>
    <t>FWM35DARN6V3-KR</t>
  </si>
  <si>
    <t>FWM35DARV6V3-K-</t>
  </si>
  <si>
    <t>FWM35DARV6V3-KR</t>
  </si>
  <si>
    <t>FWM35DATN6V3-K-</t>
  </si>
  <si>
    <t>FWM35DATN6V3-KR</t>
  </si>
  <si>
    <t>FWM35DATT6V3--R</t>
  </si>
  <si>
    <t>FWM35DATV6V3-K-</t>
  </si>
  <si>
    <t>FWM35DATV6V3-KR</t>
  </si>
  <si>
    <t>FWM35DFN</t>
  </si>
  <si>
    <t>FWM35DFV</t>
  </si>
  <si>
    <t>FWM35DTN</t>
  </si>
  <si>
    <t>FWM35DTV</t>
  </si>
  <si>
    <t>FWN04AAFN6V3--R</t>
  </si>
  <si>
    <t>FWN04AAFN6V3-K-</t>
  </si>
  <si>
    <t>FWN04AAFN6V3-KR</t>
  </si>
  <si>
    <t>FWN04AAFN6V3-S-</t>
  </si>
  <si>
    <t>FWN04AATN6V3--R</t>
  </si>
  <si>
    <t>FWN04AF</t>
  </si>
  <si>
    <t>FWN04AT</t>
  </si>
  <si>
    <t>FWN05AAFN6V3-KR</t>
  </si>
  <si>
    <t>FWN05AAFN6V3-S-</t>
  </si>
  <si>
    <t>FWN05AAFN6V3-SR</t>
  </si>
  <si>
    <t>FWN05AATN6V3-K-</t>
  </si>
  <si>
    <t>FWN05AATN6V3-KR</t>
  </si>
  <si>
    <t>FWN05AATN6V3-S-</t>
  </si>
  <si>
    <t>FWN05AF</t>
  </si>
  <si>
    <t>FWN05AT</t>
  </si>
  <si>
    <t>FWN06AAFN6V3--R</t>
  </si>
  <si>
    <t>FWN06AAFN6V3-K-</t>
  </si>
  <si>
    <t>FWN06AAFN6V3-KR</t>
  </si>
  <si>
    <t>FWN06AAFN6V3-S-</t>
  </si>
  <si>
    <t>FWN06AAFN6V3-SR</t>
  </si>
  <si>
    <t>FWN06AATN6V3--R</t>
  </si>
  <si>
    <t>FWN06AATN6V3-K-</t>
  </si>
  <si>
    <t>FWN06AATN6V3-KR</t>
  </si>
  <si>
    <t>FWN06AF</t>
  </si>
  <si>
    <t>FWN06AT</t>
  </si>
  <si>
    <t>FWN07AAFN6V3-S-</t>
  </si>
  <si>
    <t>FWN07AAFN6V3-SR</t>
  </si>
  <si>
    <t>FWN07AATN6V3-KR</t>
  </si>
  <si>
    <t>FWN07AF</t>
  </si>
  <si>
    <t>FWN07AT</t>
  </si>
  <si>
    <t>FWN08AAFN6V3-K-</t>
  </si>
  <si>
    <t>FWN08AAFN6V3-KR</t>
  </si>
  <si>
    <t>FWN08AAFN6V3-S-</t>
  </si>
  <si>
    <t>FWN08AATN6V3--R</t>
  </si>
  <si>
    <t>FWN08AATN6V3-K-</t>
  </si>
  <si>
    <t>FWN08AATN6V3-KR</t>
  </si>
  <si>
    <t>FWN08AATN6V3-S-</t>
  </si>
  <si>
    <t>FWN08AF</t>
  </si>
  <si>
    <t>FWN08AT</t>
  </si>
  <si>
    <t>FWN10AAFN6V3-K-</t>
  </si>
  <si>
    <t>FWN10AAFN6V3-KR</t>
  </si>
  <si>
    <t>FWN10AATN6V3--R</t>
  </si>
  <si>
    <t>FWN10AATN6V3-K-</t>
  </si>
  <si>
    <t>FWN10AATN6V3-KR</t>
  </si>
  <si>
    <t>FWN10AATN6V3-S-</t>
  </si>
  <si>
    <t>FWN10AF</t>
  </si>
  <si>
    <t>FWN10AT</t>
  </si>
  <si>
    <t>FWN12AAFN6V3--R</t>
  </si>
  <si>
    <t>FWN12AAFN6V3-K-</t>
  </si>
  <si>
    <t>FWN12AAFN6V3-KR</t>
  </si>
  <si>
    <t>FWN12AATN6V3--R</t>
  </si>
  <si>
    <t>FWN12AATN6V3-K-</t>
  </si>
  <si>
    <t>FWN12AATN6V3-KR</t>
  </si>
  <si>
    <t>FWN12AF</t>
  </si>
  <si>
    <t>FWN12AT</t>
  </si>
  <si>
    <t>FWN16AAFN6V3--R</t>
  </si>
  <si>
    <t>FWN16AAFN6V3-K-</t>
  </si>
  <si>
    <t>FWN16AAFN6V3-KR</t>
  </si>
  <si>
    <t>FWN16AATN6V3--R</t>
  </si>
  <si>
    <t>FWN16AATN6V3-K-</t>
  </si>
  <si>
    <t>FWN16AATN6V3-KR</t>
  </si>
  <si>
    <t>FWN16AF</t>
  </si>
  <si>
    <t>FWN16AT</t>
  </si>
  <si>
    <t>FWN18AAFN6V3--R</t>
  </si>
  <si>
    <t>FWN18AAFN6V3-K-</t>
  </si>
  <si>
    <t>FWN18AAFN6V3-KR</t>
  </si>
  <si>
    <t>FWN18AATN6V3--R</t>
  </si>
  <si>
    <t>FWN18AATN6V3-K-</t>
  </si>
  <si>
    <t>FWN18AATN6V3-KR</t>
  </si>
  <si>
    <t>FWN18AF</t>
  </si>
  <si>
    <t>FWN18AT</t>
  </si>
  <si>
    <t>FWP04CAFK6V3-S-</t>
  </si>
  <si>
    <t>FWP04CAFN6V3--R</t>
  </si>
  <si>
    <t>FWP04CAFN6V3-K-</t>
  </si>
  <si>
    <t>FWP04CAFN6V3-KR</t>
  </si>
  <si>
    <t>FWP04CAFV6V3-K-</t>
  </si>
  <si>
    <t>FWP04CAFV6V3-KR</t>
  </si>
  <si>
    <t>FWP04CAFV6V3-S-</t>
  </si>
  <si>
    <t>FWP04CATN6V3--R</t>
  </si>
  <si>
    <t>FWP04CATN6V3-K-</t>
  </si>
  <si>
    <t>FWP04CATN6V3-KR</t>
  </si>
  <si>
    <t>FWP04CATN6V3-S-</t>
  </si>
  <si>
    <t>FWP04CATV6V3--R</t>
  </si>
  <si>
    <t>FWP04CATV6V3-K-</t>
  </si>
  <si>
    <t>FWP04CATV6V3-KR</t>
  </si>
  <si>
    <t>FWP04CFN</t>
  </si>
  <si>
    <t>FWP04CFV</t>
  </si>
  <si>
    <t>FWP04CTN</t>
  </si>
  <si>
    <t>FWP04CTV</t>
  </si>
  <si>
    <t>FWP04CTVE</t>
  </si>
  <si>
    <t>FWP05CAFK6V3---</t>
  </si>
  <si>
    <t>FWP05CAFK6V3--R</t>
  </si>
  <si>
    <t>FWP05CAFN6V3--R</t>
  </si>
  <si>
    <t>FWP05CAFN6V3-K-</t>
  </si>
  <si>
    <t>FWP05CAFN6V3-KR</t>
  </si>
  <si>
    <t>FWP05CAFV6V3-K-</t>
  </si>
  <si>
    <t>FWP05CAFV6V3-KR</t>
  </si>
  <si>
    <t>FWP05CATN6V3--R</t>
  </si>
  <si>
    <t>FWP05CATN6V3-K-</t>
  </si>
  <si>
    <t>FWP05CATN6V3-KR</t>
  </si>
  <si>
    <t>FWP05CATV6V3-K-</t>
  </si>
  <si>
    <t>FWP05CATV6V3-KR</t>
  </si>
  <si>
    <t>FWP05CFN</t>
  </si>
  <si>
    <t>FWP05CFV</t>
  </si>
  <si>
    <t>FWP05CTN</t>
  </si>
  <si>
    <t>FWP05CTV</t>
  </si>
  <si>
    <t>FWP06CADN6V3---</t>
  </si>
  <si>
    <t>FWP06CAFK6V3---</t>
  </si>
  <si>
    <t>FWP06CAFK6V3--R</t>
  </si>
  <si>
    <t>FWP06CAFK6V3-S-</t>
  </si>
  <si>
    <t>FWP06CAFN6V3--R</t>
  </si>
  <si>
    <t>FWP06CAFN6V3-K-</t>
  </si>
  <si>
    <t>FWP06CAFN6V3-KR</t>
  </si>
  <si>
    <t>FWP06CAFV6V3-K-</t>
  </si>
  <si>
    <t>FWP06CAFV6V3-KR</t>
  </si>
  <si>
    <t>FWP06CAFV6V3-S-</t>
  </si>
  <si>
    <t>FWP06CATN6V3--R</t>
  </si>
  <si>
    <t>FWP06CATN6V3-K-</t>
  </si>
  <si>
    <t>FWP06CATN6V3-KR</t>
  </si>
  <si>
    <t>FWP06CATN6V3-S-</t>
  </si>
  <si>
    <t>FWP06CATN6V3ES-</t>
  </si>
  <si>
    <t>FWP06CATV6V3--R</t>
  </si>
  <si>
    <t>FWP06CATV6V3-K-</t>
  </si>
  <si>
    <t>FWP06CATV6V3-KR</t>
  </si>
  <si>
    <t>FWP06CFN</t>
  </si>
  <si>
    <t>FWP06CFV</t>
  </si>
  <si>
    <t>FWP06CTN</t>
  </si>
  <si>
    <t>FWP06CTV</t>
  </si>
  <si>
    <t>FWP06CTVE</t>
  </si>
  <si>
    <t>FWP08CAFK6V3---</t>
  </si>
  <si>
    <t>FWP08CAFK6V3--R</t>
  </si>
  <si>
    <t>FWP08CAFN6V3--R</t>
  </si>
  <si>
    <t>FWP08CAFN6V3-K-</t>
  </si>
  <si>
    <t>FWP08CAFN6V3-KR</t>
  </si>
  <si>
    <t>FWP08CAFV6V3-K-</t>
  </si>
  <si>
    <t>FWP08CAFV6V3-KR</t>
  </si>
  <si>
    <t>FWP08CATN6V3--R</t>
  </si>
  <si>
    <t>FWP08CATN6V3-K-</t>
  </si>
  <si>
    <t>FWP08CATN6V3-KR</t>
  </si>
  <si>
    <t>FWP08CATN6V3-S-</t>
  </si>
  <si>
    <t>FWP08CATN6V3ES-</t>
  </si>
  <si>
    <t>FWP08CATV6V3--R</t>
  </si>
  <si>
    <t>FWP08CATV6V3-K-</t>
  </si>
  <si>
    <t>FWP08CATV6V3-KR</t>
  </si>
  <si>
    <t>FWP08CATV6V3ES-</t>
  </si>
  <si>
    <t>FWP08CFN</t>
  </si>
  <si>
    <t>FWP08CFV</t>
  </si>
  <si>
    <t>FWP08CTN</t>
  </si>
  <si>
    <t>FWP08CTV</t>
  </si>
  <si>
    <t>FWP10CAFK6V3---</t>
  </si>
  <si>
    <t>FWP10CAFK6V3--R</t>
  </si>
  <si>
    <t>FWP10CAFK6V3-S-</t>
  </si>
  <si>
    <t>FWP10CAFN6V3--R</t>
  </si>
  <si>
    <t>FWP10CAFN6V3-K-</t>
  </si>
  <si>
    <t>FWP10CAFN6V3-KR</t>
  </si>
  <si>
    <t>FWP10CAFN6V3-S-</t>
  </si>
  <si>
    <t>FWP10CAFV6V3-K-</t>
  </si>
  <si>
    <t>FWP10CAFV6V3-KR</t>
  </si>
  <si>
    <t>FWP10CATN6V3--R</t>
  </si>
  <si>
    <t>FWP10CATN6V3-K-</t>
  </si>
  <si>
    <t>FWP10CATN6V3-KR</t>
  </si>
  <si>
    <t>FWP10CATN6V3-S-</t>
  </si>
  <si>
    <t>FWP10CATN6V3ES-</t>
  </si>
  <si>
    <t>FWP10CATV6V3--R</t>
  </si>
  <si>
    <t>FWP10CATV6V3-K-</t>
  </si>
  <si>
    <t>FWP10CATV6V3-KR</t>
  </si>
  <si>
    <t>FWP10CFN</t>
  </si>
  <si>
    <t>FWP10CFV</t>
  </si>
  <si>
    <t>FWP10CTN</t>
  </si>
  <si>
    <t>FWP10CTV</t>
  </si>
  <si>
    <t>FWP11CAFK6V3---</t>
  </si>
  <si>
    <t>FWP11CAFK6V3--R</t>
  </si>
  <si>
    <t>FWP11CAFK6V3-S-</t>
  </si>
  <si>
    <t>FWP11CAFN6V3--R</t>
  </si>
  <si>
    <t>FWP11CAFN6V3-K-</t>
  </si>
  <si>
    <t>FWP11CAFN6V3-KR</t>
  </si>
  <si>
    <t>FWP11CAFV6V3-K-</t>
  </si>
  <si>
    <t>FWP11CAFV6V3-KR</t>
  </si>
  <si>
    <t>FWP11CATK6V3-S-</t>
  </si>
  <si>
    <t>FWP11CATN6V3--R</t>
  </si>
  <si>
    <t>FWP11CATN6V3-K-</t>
  </si>
  <si>
    <t>FWP11CATN6V3-KR</t>
  </si>
  <si>
    <t>FWP11CATN6V3-S-</t>
  </si>
  <si>
    <t>FWP11CATN6V3ES-</t>
  </si>
  <si>
    <t>FWP11CATV6V3--R</t>
  </si>
  <si>
    <t>FWP11CATV6V3-K-</t>
  </si>
  <si>
    <t>FWP11CATV6V3-KR</t>
  </si>
  <si>
    <t>FWP11CATV6V3-S-</t>
  </si>
  <si>
    <t>FWP11CFN</t>
  </si>
  <si>
    <t>FWP11CFV</t>
  </si>
  <si>
    <t>FWP11CTN</t>
  </si>
  <si>
    <t>FWP11CTV</t>
  </si>
  <si>
    <t>FWP15CADN6V3---</t>
  </si>
  <si>
    <t>FWP15CAFN6V3--R</t>
  </si>
  <si>
    <t>FWP15CAFN6V3-K-</t>
  </si>
  <si>
    <t>FWP15CAFN6V3-KR</t>
  </si>
  <si>
    <t>FWP15CAFV6V3--R</t>
  </si>
  <si>
    <t>FWP15CAFV6V3-K-</t>
  </si>
  <si>
    <t>FWP15CAFV6V3-KR</t>
  </si>
  <si>
    <t>FWP15CATN6V3--R</t>
  </si>
  <si>
    <t>FWP15CATN6V3-K-</t>
  </si>
  <si>
    <t>FWP15CATN6V3-KR</t>
  </si>
  <si>
    <t>FWP15CATN6V3-S-</t>
  </si>
  <si>
    <t>FWP15CATV6V3-K-</t>
  </si>
  <si>
    <t>FWP15CATV6V3-KR</t>
  </si>
  <si>
    <t>FWP15CFN</t>
  </si>
  <si>
    <t>FWP15CFV</t>
  </si>
  <si>
    <t>FWP15CTN</t>
  </si>
  <si>
    <t>FWP15CTV</t>
  </si>
  <si>
    <t>FWP17CAFN6V3--R</t>
  </si>
  <si>
    <t>FWP17CAFN6V3-K-</t>
  </si>
  <si>
    <t>FWP17CAFN6V3-KR</t>
  </si>
  <si>
    <t>FWP17CAFV6V3-K-</t>
  </si>
  <si>
    <t>FWP17CAFV6V3-KR</t>
  </si>
  <si>
    <t>FWP17CAFV6V3-S-</t>
  </si>
  <si>
    <t>FWP17CATK6V3---</t>
  </si>
  <si>
    <t>FWP17CATN6V3--R</t>
  </si>
  <si>
    <t>FWP17CATN6V3-K-</t>
  </si>
  <si>
    <t>FWP17CATN6V3-KR</t>
  </si>
  <si>
    <t>FWP17CATN6V3-S-</t>
  </si>
  <si>
    <t>FWP17CATV6V3--R</t>
  </si>
  <si>
    <t>FWP17CATV6V3-K-</t>
  </si>
  <si>
    <t>FWP17CATV6V3-KR</t>
  </si>
  <si>
    <t>FWP17CATV6V3ES-</t>
  </si>
  <si>
    <t>FWP17CFN</t>
  </si>
  <si>
    <t>FWP17CFV</t>
  </si>
  <si>
    <t>FWP17CTN</t>
  </si>
  <si>
    <t>FWP17CTV</t>
  </si>
  <si>
    <t>FWQ04AF</t>
  </si>
  <si>
    <t>FWQ04AFR</t>
  </si>
  <si>
    <t>FWQ04AFV</t>
  </si>
  <si>
    <t>FWQ04AT</t>
  </si>
  <si>
    <t>FWQ04ATR</t>
  </si>
  <si>
    <t>FWQ04ATV</t>
  </si>
  <si>
    <t>FWQ05AF</t>
  </si>
  <si>
    <t>FWQ05AFR</t>
  </si>
  <si>
    <t>FWQ05AFTR</t>
  </si>
  <si>
    <t>FWQ05AFV</t>
  </si>
  <si>
    <t>FWQ05AT</t>
  </si>
  <si>
    <t>FWQ05ATR</t>
  </si>
  <si>
    <t>FWQ05ATV</t>
  </si>
  <si>
    <t>FWQ07AF</t>
  </si>
  <si>
    <t>FWQ07AFR</t>
  </si>
  <si>
    <t>FWQ07AFV</t>
  </si>
  <si>
    <t>FWQ07AT</t>
  </si>
  <si>
    <t>FWQ07ATR</t>
  </si>
  <si>
    <t>FWQ07ATV</t>
  </si>
  <si>
    <t>FWQ09AF</t>
  </si>
  <si>
    <t>FWQ09AFR</t>
  </si>
  <si>
    <t>FWQ09AFT</t>
  </si>
  <si>
    <t>FWQ09AFV</t>
  </si>
  <si>
    <t>FWQ09AT</t>
  </si>
  <si>
    <t>FWQ09ATR</t>
  </si>
  <si>
    <t>FWQ09ATV</t>
  </si>
  <si>
    <t>FWQ11AF</t>
  </si>
  <si>
    <t>FWQ11AFR</t>
  </si>
  <si>
    <t>FWQ11AFV</t>
  </si>
  <si>
    <t>FWQ11AT</t>
  </si>
  <si>
    <t>FWQ11ATR</t>
  </si>
  <si>
    <t>FWQ11ATV</t>
  </si>
  <si>
    <t>FWQ14AF</t>
  </si>
  <si>
    <t>FWQ14AFR</t>
  </si>
  <si>
    <t>FWQ14AFV</t>
  </si>
  <si>
    <t>FWQ14AT</t>
  </si>
  <si>
    <t>FWQ14ATR</t>
  </si>
  <si>
    <t>FWQ14ATV</t>
  </si>
  <si>
    <t>FWQ17AF</t>
  </si>
  <si>
    <t>FWQ17AFR</t>
  </si>
  <si>
    <t>FWQ17AFV</t>
  </si>
  <si>
    <t>FWQ17AT</t>
  </si>
  <si>
    <t>FWQ17ATR</t>
  </si>
  <si>
    <t>FWQ17ATV</t>
  </si>
  <si>
    <t>FWQ20AF</t>
  </si>
  <si>
    <t>FWQ20AFR</t>
  </si>
  <si>
    <t>FWQ20AFV</t>
  </si>
  <si>
    <t>FWQ20AT</t>
  </si>
  <si>
    <t>FWQ20ATR</t>
  </si>
  <si>
    <t>FWQ20ATV</t>
  </si>
  <si>
    <t>FWQ25AF</t>
  </si>
  <si>
    <t>FWQ25AFR</t>
  </si>
  <si>
    <t>FWQ25AFTR</t>
  </si>
  <si>
    <t>FWQ25AFV</t>
  </si>
  <si>
    <t>FWQ25AT</t>
  </si>
  <si>
    <t>FWQ25ATR</t>
  </si>
  <si>
    <t>FWQ25ATV</t>
  </si>
  <si>
    <t>FWR02AAFN6V3-K-</t>
  </si>
  <si>
    <t>FWR02AAFN6V3-KR</t>
  </si>
  <si>
    <t>FWR02AAFT6V3-S-</t>
  </si>
  <si>
    <t>FWR02AAFV6V3-K-</t>
  </si>
  <si>
    <t>FWR02AAFV6V3-KR</t>
  </si>
  <si>
    <t>FWR02AARN6V3-K-</t>
  </si>
  <si>
    <t>FWR02AARN6V3-KR</t>
  </si>
  <si>
    <t>FWR02AARV6V3-K-</t>
  </si>
  <si>
    <t>FWR02AARV6V3-KR</t>
  </si>
  <si>
    <t>FWR02AATN6V3--R</t>
  </si>
  <si>
    <t>FWR02AATN6V3-K-</t>
  </si>
  <si>
    <t>FWR02AATN6V3-KR</t>
  </si>
  <si>
    <t>FWR02AATN6V3-S-</t>
  </si>
  <si>
    <t>FWR02AATV6V3-K-</t>
  </si>
  <si>
    <t>FWR02AATV6V3-KR</t>
  </si>
  <si>
    <t>FWR02AFN</t>
  </si>
  <si>
    <t>FWR02AFV</t>
  </si>
  <si>
    <t>FWR02ATN</t>
  </si>
  <si>
    <t>FWR02ATV</t>
  </si>
  <si>
    <t>FWR03AAFN6V3-K-</t>
  </si>
  <si>
    <t>FWR03AAFN6V3-KR</t>
  </si>
  <si>
    <t>FWR03AAFT6V3-S-</t>
  </si>
  <si>
    <t>FWR03AAFV6V3-K-</t>
  </si>
  <si>
    <t>FWR03AAFV6V3-KR</t>
  </si>
  <si>
    <t>FWR03AAFV6V3-S-</t>
  </si>
  <si>
    <t>FWR03AARN6V3---</t>
  </si>
  <si>
    <t>FWR03AARN6V3-K-</t>
  </si>
  <si>
    <t>FWR03AARN6V3-KR</t>
  </si>
  <si>
    <t>FWR03AARV6V3-K-</t>
  </si>
  <si>
    <t>FWR03AARV6V3-KR</t>
  </si>
  <si>
    <t>FWR03AATN6V3-K-</t>
  </si>
  <si>
    <t>FWR03AATN6V3-KR</t>
  </si>
  <si>
    <t>FWR03AATN6V3-S-</t>
  </si>
  <si>
    <t>FWR03AATT6V3-S-</t>
  </si>
  <si>
    <t>FWR03AATT6V3-SR</t>
  </si>
  <si>
    <t>FWR03AATV6V3--R</t>
  </si>
  <si>
    <t>FWR03AATV6V3-K-</t>
  </si>
  <si>
    <t>FWR03AATV6V3-KR</t>
  </si>
  <si>
    <t>FWR03AATV6V3-S-</t>
  </si>
  <si>
    <t>FWR03AFN</t>
  </si>
  <si>
    <t>FWR03AFV</t>
  </si>
  <si>
    <t>FWR03ATN</t>
  </si>
  <si>
    <t>FWR03ATV</t>
  </si>
  <si>
    <t>FWR06AAFN6V3-K-</t>
  </si>
  <si>
    <t>FWR06AAFN6V3-KR</t>
  </si>
  <si>
    <t>FWR06AAFN6V3-S-</t>
  </si>
  <si>
    <t>FWR06AAFT6V3-S-</t>
  </si>
  <si>
    <t>FWR06AAFV6V3-K-</t>
  </si>
  <si>
    <t>FWR06AAFV6V3-KR</t>
  </si>
  <si>
    <t>FWR06AAFV6V3-S-</t>
  </si>
  <si>
    <t>FWR06AARN6V3-K-</t>
  </si>
  <si>
    <t>FWR06AARN6V3-KR</t>
  </si>
  <si>
    <t>FWR06AARV6V3-K-</t>
  </si>
  <si>
    <t>FWR06AARV6V3-KR</t>
  </si>
  <si>
    <t>FWR06AATD6V3---</t>
  </si>
  <si>
    <t>FWR06AATN6V3--R</t>
  </si>
  <si>
    <t>FWR06AATN6V3-3-</t>
  </si>
  <si>
    <t>FWR06AATN6V3-K-</t>
  </si>
  <si>
    <t>FWR06AATN6V3-KR</t>
  </si>
  <si>
    <t>FWR06AATN6V3-S-</t>
  </si>
  <si>
    <t>FWR06AATT6V3-S-</t>
  </si>
  <si>
    <t>FWR06AATT6V3-SR</t>
  </si>
  <si>
    <t>FWR06AATV6V3-K-</t>
  </si>
  <si>
    <t>FWR06AATV6V3-KR</t>
  </si>
  <si>
    <t>FWR06AATV6V3ES-</t>
  </si>
  <si>
    <t>FWR06AFN</t>
  </si>
  <si>
    <t>FWR06AFV</t>
  </si>
  <si>
    <t>FWR06ATN</t>
  </si>
  <si>
    <t>FWR06ATV</t>
  </si>
  <si>
    <t>FWR08AAFN6V3-K-</t>
  </si>
  <si>
    <t>FWR08AAFN6V3-KR</t>
  </si>
  <si>
    <t>FWR08AAFN6V3-S-</t>
  </si>
  <si>
    <t>FWR08AAFT6V3-S-</t>
  </si>
  <si>
    <t>FWR08AAFV6V3-K-</t>
  </si>
  <si>
    <t>FWR08AAFV6V3-KR</t>
  </si>
  <si>
    <t>FWR08AARN6V3---</t>
  </si>
  <si>
    <t>FWR08AARN6V3-3-</t>
  </si>
  <si>
    <t>FWR08AARN6V3-3R</t>
  </si>
  <si>
    <t>FWR08AARN6V3-K-</t>
  </si>
  <si>
    <t>FWR08AARN6V3-KR</t>
  </si>
  <si>
    <t>FWR08AARV6V3-K-</t>
  </si>
  <si>
    <t>FWR08AARV6V3-KR</t>
  </si>
  <si>
    <t>FWR08AATN6V3--R</t>
  </si>
  <si>
    <t>FWR08AATN6V3-3-</t>
  </si>
  <si>
    <t>FWR08AATN6V3-3R</t>
  </si>
  <si>
    <t>FWR08AATN6V3-K-</t>
  </si>
  <si>
    <t>FWR08AATN6V3-KR</t>
  </si>
  <si>
    <t>FWR08AATN6V3-S-</t>
  </si>
  <si>
    <t>FWR08AATT6V3-S-</t>
  </si>
  <si>
    <t>FWR08AATT6V3-SR</t>
  </si>
  <si>
    <t>FWR08AATV6V3-K-</t>
  </si>
  <si>
    <t>FWR08AATV6V3-KR</t>
  </si>
  <si>
    <t>FWR08AATV6V3-S-</t>
  </si>
  <si>
    <t>FWR08AATV6V3ES-</t>
  </si>
  <si>
    <t>FWR08AFN</t>
  </si>
  <si>
    <t>FWR08AFV</t>
  </si>
  <si>
    <t>FWR08ATN</t>
  </si>
  <si>
    <t>FWR08ATV</t>
  </si>
  <si>
    <t>FWS02AAFN6V3--R</t>
  </si>
  <si>
    <t>FWS02AAFN6V3-K-</t>
  </si>
  <si>
    <t>FWS02AAFN6V3-KR</t>
  </si>
  <si>
    <t>FWS02AAFN6V3-S-</t>
  </si>
  <si>
    <t>FWS02AAFN6V3-SR</t>
  </si>
  <si>
    <t>FWS02AAFV6V3-K-</t>
  </si>
  <si>
    <t>FWS02AAFV6V3-KR</t>
  </si>
  <si>
    <t>FWS02AAFV6V3-S-</t>
  </si>
  <si>
    <t>FWS02AAFV6V3-SR</t>
  </si>
  <si>
    <t>FWS02AARN6V3-K-</t>
  </si>
  <si>
    <t>FWS02AARN6V3-KR</t>
  </si>
  <si>
    <t>FWS02AARV6V3-K-</t>
  </si>
  <si>
    <t>FWS02AARV6V3-KR</t>
  </si>
  <si>
    <t>FWS02AATN6V3--R</t>
  </si>
  <si>
    <t>FWS02AATN6V3-K-</t>
  </si>
  <si>
    <t>FWS02AATN6V3-KR</t>
  </si>
  <si>
    <t>FWS02AATN6V3-S-</t>
  </si>
  <si>
    <t>FWS02AATV6V3--R</t>
  </si>
  <si>
    <t>FWS02AATV6V3-K-</t>
  </si>
  <si>
    <t>FWS02AATV6V3-KR</t>
  </si>
  <si>
    <t>FWS02AATV6V3ES-</t>
  </si>
  <si>
    <t>FWS02AFN</t>
  </si>
  <si>
    <t>FWS02AFV</t>
  </si>
  <si>
    <t>FWS02ATN</t>
  </si>
  <si>
    <t>FWS02ATV</t>
  </si>
  <si>
    <t>FWS03AAFN6V3--R</t>
  </si>
  <si>
    <t>FWS03AAFN6V3-K-</t>
  </si>
  <si>
    <t>FWS03AAFN6V3-KR</t>
  </si>
  <si>
    <t>FWS03AAFN6V3-S-</t>
  </si>
  <si>
    <t>FWS03AAFN6V3-SR</t>
  </si>
  <si>
    <t>FWS03AAFV6V3--R</t>
  </si>
  <si>
    <t>FWS03AAFV6V3-K-</t>
  </si>
  <si>
    <t>FWS03AAFV6V3-KR</t>
  </si>
  <si>
    <t>FWS03AAFV6V3-S-</t>
  </si>
  <si>
    <t>FWS03AARN6V3---</t>
  </si>
  <si>
    <t>FWS03AARN6V3-K-</t>
  </si>
  <si>
    <t>FWS03AARN6V3-KR</t>
  </si>
  <si>
    <t>FWS03AARV6V3-K-</t>
  </si>
  <si>
    <t>FWS03AARV6V3-KR</t>
  </si>
  <si>
    <t>FWS03AATN6V3--R</t>
  </si>
  <si>
    <t>FWS03AATN6V3-K-</t>
  </si>
  <si>
    <t>FWS03AATN6V3-KR</t>
  </si>
  <si>
    <t>FWS03AATN6V3-S-</t>
  </si>
  <si>
    <t>FWS03AATN6V3-SR</t>
  </si>
  <si>
    <t>FWS03AATT6V3---</t>
  </si>
  <si>
    <t>FWS03AATV6V3--R</t>
  </si>
  <si>
    <t>FWS03AATV6V3-K-</t>
  </si>
  <si>
    <t>FWS03AATV6V3-KR</t>
  </si>
  <si>
    <t>FWS03AATV6V3-S-</t>
  </si>
  <si>
    <t>FWS03AATV6V3ES-</t>
  </si>
  <si>
    <t>FWS03AFN</t>
  </si>
  <si>
    <t>FWS03AFV</t>
  </si>
  <si>
    <t>FWS03ATN</t>
  </si>
  <si>
    <t>FWS03ATV</t>
  </si>
  <si>
    <t>FWS06AAFN6V3--R</t>
  </si>
  <si>
    <t>FWS06AAFN6V3-K-</t>
  </si>
  <si>
    <t>FWS06AAFN6V3-KR</t>
  </si>
  <si>
    <t>FWS06AAFN6V3-S-</t>
  </si>
  <si>
    <t>FWS06AAFN6V3-SR</t>
  </si>
  <si>
    <t>FWS06AAFV6V3-K-</t>
  </si>
  <si>
    <t>FWS06AAFV6V3-KR</t>
  </si>
  <si>
    <t>FWS06AAFV6V3-S-</t>
  </si>
  <si>
    <t>FWS06AAFV6V3-SR</t>
  </si>
  <si>
    <t>FWS06AARK6V3---</t>
  </si>
  <si>
    <t>FWS06AARK6V3-S-</t>
  </si>
  <si>
    <t>FWS06AARN6V3---</t>
  </si>
  <si>
    <t>FWS06AARN6V3-K-</t>
  </si>
  <si>
    <t>FWS06AARN6V3-KR</t>
  </si>
  <si>
    <t>FWS06AARV6V3---</t>
  </si>
  <si>
    <t>FWS06AARV6V3-K-</t>
  </si>
  <si>
    <t>FWS06AARV6V3-KR</t>
  </si>
  <si>
    <t>FWS06AATD6V3---</t>
  </si>
  <si>
    <t>FWS06AATK6V3---</t>
  </si>
  <si>
    <t>FWS06AATK6V3-S-</t>
  </si>
  <si>
    <t>FWS06AATN6V3--R</t>
  </si>
  <si>
    <t>FWS06AATN6V3-K-</t>
  </si>
  <si>
    <t>FWS06AATN6V3-KR</t>
  </si>
  <si>
    <t>FWS06AATN6V3-S-</t>
  </si>
  <si>
    <t>FWS06AATP6V3ES-</t>
  </si>
  <si>
    <t>FWS06AATT6V3-S-</t>
  </si>
  <si>
    <t>FWS06AATV6V3--R</t>
  </si>
  <si>
    <t>FWS06AATV6V3-K-</t>
  </si>
  <si>
    <t>FWS06AATV6V3-KR</t>
  </si>
  <si>
    <t>FWS06AATV6V3-S-</t>
  </si>
  <si>
    <t>FWS06AATV6V3ES-</t>
  </si>
  <si>
    <t>FWS06AFN</t>
  </si>
  <si>
    <t>FWS06AFV</t>
  </si>
  <si>
    <t>FWS06ATN</t>
  </si>
  <si>
    <t>FWS06ATV</t>
  </si>
  <si>
    <t>FWS08AADN6V3---</t>
  </si>
  <si>
    <t>FWS08AAFK6V3---</t>
  </si>
  <si>
    <t>FWS08AAFK6V3-S-</t>
  </si>
  <si>
    <t>FWS08AAFN6V3--R</t>
  </si>
  <si>
    <t>FWS08AAFN6V3-K-</t>
  </si>
  <si>
    <t>FWS08AAFN6V3-KR</t>
  </si>
  <si>
    <t>FWS08AAFN6V3-S-</t>
  </si>
  <si>
    <t>FWS08AAFN6V3-SR</t>
  </si>
  <si>
    <t>FWS08AAFT6V3-S-</t>
  </si>
  <si>
    <t>FWS08AAFV6V3-K-</t>
  </si>
  <si>
    <t>FWS08AAFV6V3-KR</t>
  </si>
  <si>
    <t>FWS08AAFV6V3-S-</t>
  </si>
  <si>
    <t>FWS08AAGN6V3---</t>
  </si>
  <si>
    <t>FWS08AARK6V3---</t>
  </si>
  <si>
    <t>FWS08AARN6V3---</t>
  </si>
  <si>
    <t>FWS08AARN6V3-K-</t>
  </si>
  <si>
    <t>FWS08AARN6V3-KR</t>
  </si>
  <si>
    <t>FWS08AARV6V3---</t>
  </si>
  <si>
    <t>FWS08AARV6V3-K-</t>
  </si>
  <si>
    <t>FWS08AARV6V3-KR</t>
  </si>
  <si>
    <t>FWS08AATD6V3--R</t>
  </si>
  <si>
    <t>FWS08AATK6V3---</t>
  </si>
  <si>
    <t>FWS08AATK6V3-S-</t>
  </si>
  <si>
    <t>FWS08AATN6V3--R</t>
  </si>
  <si>
    <t>FWS08AATN6V3-K-</t>
  </si>
  <si>
    <t>FWS08AATN6V3-KR</t>
  </si>
  <si>
    <t>FWS08AATN6V3-S-</t>
  </si>
  <si>
    <t>FWS08AATN6V3-SR</t>
  </si>
  <si>
    <t>FWS08AATP6V3ES-</t>
  </si>
  <si>
    <t>FWS08AATT6V3---</t>
  </si>
  <si>
    <t>FWS08AATT6V3-S-</t>
  </si>
  <si>
    <t>FWS08AATV6V3-K-</t>
  </si>
  <si>
    <t>FWS08AATV6V3-KR</t>
  </si>
  <si>
    <t>FWS08AATV6V3-S-</t>
  </si>
  <si>
    <t>FWS08AATV6V3ES-</t>
  </si>
  <si>
    <t>FWS08AFN</t>
  </si>
  <si>
    <t>FWS08AFV</t>
  </si>
  <si>
    <t>FWS08ATN</t>
  </si>
  <si>
    <t>FWS08ATV</t>
  </si>
  <si>
    <t>FWT02HT</t>
  </si>
  <si>
    <t>FWT02HTV</t>
  </si>
  <si>
    <t>FWT02HTVD</t>
  </si>
  <si>
    <t>FWT03HT</t>
  </si>
  <si>
    <t>FWT03HTV</t>
  </si>
  <si>
    <t>FWT03HTVD</t>
  </si>
  <si>
    <t>FWT04HT</t>
  </si>
  <si>
    <t>FWT04HTV</t>
  </si>
  <si>
    <t>FWT04HTVD</t>
  </si>
  <si>
    <t>FWT05HT</t>
  </si>
  <si>
    <t>FWT05HTV</t>
  </si>
  <si>
    <t>FWT05HTVD</t>
  </si>
  <si>
    <t>FWT06HT</t>
  </si>
  <si>
    <t>FWT06HTV</t>
  </si>
  <si>
    <t>FWT06HTVD</t>
  </si>
  <si>
    <t>FWV01DAFK6V3---</t>
  </si>
  <si>
    <t>FWV01DAFK6V3-S-</t>
  </si>
  <si>
    <t>FWV01DATN6V3--R</t>
  </si>
  <si>
    <t>FWV01DATN6V3-1-</t>
  </si>
  <si>
    <t>FWV01DATT6V3---</t>
  </si>
  <si>
    <t>FWV01DFN</t>
  </si>
  <si>
    <t>FWV01DFV</t>
  </si>
  <si>
    <t>FWV01DTN</t>
  </si>
  <si>
    <t>FWV01DTV</t>
  </si>
  <si>
    <t>FWV02DAFD6V3---</t>
  </si>
  <si>
    <t>FWV02DAFK6V3---</t>
  </si>
  <si>
    <t>FWV02DAFK6V3-S-</t>
  </si>
  <si>
    <t>FWV02DAFN6V3--R</t>
  </si>
  <si>
    <t>FWV02DAFT6V3-1-</t>
  </si>
  <si>
    <t>FWV02DARK6V3---</t>
  </si>
  <si>
    <t>FWV02DARK6V3-S-</t>
  </si>
  <si>
    <t>FWV02DATD6V3---</t>
  </si>
  <si>
    <t>FWV02DATD6V3--R</t>
  </si>
  <si>
    <t>FWV02DATK6V3---</t>
  </si>
  <si>
    <t>FWV02DATK6V3-S-</t>
  </si>
  <si>
    <t>FWV02DATN6V3--R</t>
  </si>
  <si>
    <t>FWV02DATT6V3---</t>
  </si>
  <si>
    <t>FWV02DFN</t>
  </si>
  <si>
    <t>FWV02DFV</t>
  </si>
  <si>
    <t>FWV02DTN</t>
  </si>
  <si>
    <t>FWV02DTV</t>
  </si>
  <si>
    <t>FWV03DAFD6V3---</t>
  </si>
  <si>
    <t>FWV03DAFK6V3---</t>
  </si>
  <si>
    <t>FWV03DAFK6V3-S-</t>
  </si>
  <si>
    <t>FWV03DAFN6V3--R</t>
  </si>
  <si>
    <t>FWV03DARK6V3---</t>
  </si>
  <si>
    <t>FWV03DARK6V3-S-</t>
  </si>
  <si>
    <t>FWV03DARN6V3---</t>
  </si>
  <si>
    <t>FWV03DATD6V3---</t>
  </si>
  <si>
    <t>FWV03DATD6V3-1R</t>
  </si>
  <si>
    <t>FWV03DATK6V3---</t>
  </si>
  <si>
    <t>FWV03DATK6V3-S-</t>
  </si>
  <si>
    <t>FWV03DATN6V3--R</t>
  </si>
  <si>
    <t>FWV03DATN6V3-1R</t>
  </si>
  <si>
    <t>FWV03DATT6V3---</t>
  </si>
  <si>
    <t>FWV03DATV6V3--R</t>
  </si>
  <si>
    <t>FWV03DATV6V3E3-</t>
  </si>
  <si>
    <t>FWV03DFN</t>
  </si>
  <si>
    <t>FWV03DFV</t>
  </si>
  <si>
    <t>FWV03DTN</t>
  </si>
  <si>
    <t>FWV03DTV</t>
  </si>
  <si>
    <t>FWV04DAFD6V3---</t>
  </si>
  <si>
    <t>FWV04DAFD6V3--R</t>
  </si>
  <si>
    <t>FWV04DAFK6V3---</t>
  </si>
  <si>
    <t>FWV04DAFK6V3-S-</t>
  </si>
  <si>
    <t>FWV04DAFN6V3--R</t>
  </si>
  <si>
    <t>FWV04DAFV6V3--R</t>
  </si>
  <si>
    <t>FWV04DARK6V3---</t>
  </si>
  <si>
    <t>FWV04DARK6V3-S-</t>
  </si>
  <si>
    <t>FWV04DATD6V3---</t>
  </si>
  <si>
    <t>FWV04DATK6V3---</t>
  </si>
  <si>
    <t>FWV04DATK6V3-S-</t>
  </si>
  <si>
    <t>FWV04DATN6V3--R</t>
  </si>
  <si>
    <t>FWV04DATT6V3---</t>
  </si>
  <si>
    <t>FWV04DATV6V3ES-</t>
  </si>
  <si>
    <t>FWV04DFN</t>
  </si>
  <si>
    <t>FWV04DFV</t>
  </si>
  <si>
    <t>FWV04DTN</t>
  </si>
  <si>
    <t>FWV04DTV</t>
  </si>
  <si>
    <t>FWV06DAFD6V3---</t>
  </si>
  <si>
    <t>FWV06DAFK6V3---</t>
  </si>
  <si>
    <t>FWV06DAFK6V3-S-</t>
  </si>
  <si>
    <t>FWV06DAFN6V3--R</t>
  </si>
  <si>
    <t>FWV06DAFT6V3-1-</t>
  </si>
  <si>
    <t>FWV06DARK6V3---</t>
  </si>
  <si>
    <t>FWV06DARK6V3-S-</t>
  </si>
  <si>
    <t>FWV06DARN6V3---</t>
  </si>
  <si>
    <t>FWV06DATD6V3---</t>
  </si>
  <si>
    <t>FWV06DATD6V3--R</t>
  </si>
  <si>
    <t>FWV06DATK6V3---</t>
  </si>
  <si>
    <t>FWV06DATK6V3-S-</t>
  </si>
  <si>
    <t>FWV06DATN6V3--R</t>
  </si>
  <si>
    <t>FWV06DATT6V3---</t>
  </si>
  <si>
    <t>FWV06DFN</t>
  </si>
  <si>
    <t>FWV06DFV</t>
  </si>
  <si>
    <t>FWV06DTN</t>
  </si>
  <si>
    <t>FWV06DTV</t>
  </si>
  <si>
    <t>FWV08DAFD6V3---</t>
  </si>
  <si>
    <t>FWV08DAFD6V3--R</t>
  </si>
  <si>
    <t>FWV08DAFK6V3---</t>
  </si>
  <si>
    <t>FWV08DAFK6V3-S-</t>
  </si>
  <si>
    <t>FWV08DAFN6V3--R</t>
  </si>
  <si>
    <t>FWV08DAFT6V3---</t>
  </si>
  <si>
    <t>FWV08DARK6V3---</t>
  </si>
  <si>
    <t>FWV08DARK6V3-S-</t>
  </si>
  <si>
    <t>FWV08DARN6V3---</t>
  </si>
  <si>
    <t>FWV08DARN6V3--R</t>
  </si>
  <si>
    <t>FWV08DATD6V3---</t>
  </si>
  <si>
    <t>FWV08DATK6V3---</t>
  </si>
  <si>
    <t>FWV08DATK6V3-S-</t>
  </si>
  <si>
    <t>FWV08DATN6V3--R</t>
  </si>
  <si>
    <t>FWV08DATN6V3-3-</t>
  </si>
  <si>
    <t>FWV08DATT6V3---</t>
  </si>
  <si>
    <t>FWV08DATV6V3--R</t>
  </si>
  <si>
    <t>FWV08DATV6V3ES-</t>
  </si>
  <si>
    <t>FWV08DFN</t>
  </si>
  <si>
    <t>FWV08DFV</t>
  </si>
  <si>
    <t>FWV08DTN</t>
  </si>
  <si>
    <t>FWV08DTV</t>
  </si>
  <si>
    <t>FWV10DAFD6V3---</t>
  </si>
  <si>
    <t>FWV10DAFD6V3--R</t>
  </si>
  <si>
    <t>FWV10DAFK6V3---</t>
  </si>
  <si>
    <t>FWV10DAFK6V3-S-</t>
  </si>
  <si>
    <t>FWV10DAFN6V3--R</t>
  </si>
  <si>
    <t>FWV10DAFT6V3--R</t>
  </si>
  <si>
    <t>FWV10DAFV6V3-S-</t>
  </si>
  <si>
    <t>FWV10DARK6V3---</t>
  </si>
  <si>
    <t>FWV10DARK6V3-S-</t>
  </si>
  <si>
    <t>FWV10DARN6V3---</t>
  </si>
  <si>
    <t>FWV10DARN6V3--R</t>
  </si>
  <si>
    <t>FWV10DATD6V3--R</t>
  </si>
  <si>
    <t>FWV10DATK6V3---</t>
  </si>
  <si>
    <t>FWV10DATK6V3-S-</t>
  </si>
  <si>
    <t>FWV10DATN6V3--R</t>
  </si>
  <si>
    <t>FWV10DATN6V3-3-</t>
  </si>
  <si>
    <t>FWV10DATV6V3ES-</t>
  </si>
  <si>
    <t>FWV10DFN</t>
  </si>
  <si>
    <t>FWV10DFV</t>
  </si>
  <si>
    <t>FWV10DTN</t>
  </si>
  <si>
    <t>FWV10DTV</t>
  </si>
  <si>
    <t>FWV15DAFK6V3---</t>
  </si>
  <si>
    <t>FWV15DAFK6V3-S-</t>
  </si>
  <si>
    <t>FWV15DAFN6V3--R</t>
  </si>
  <si>
    <t>FWV15DARN6V3---</t>
  </si>
  <si>
    <t>FWV15DATD6V3---</t>
  </si>
  <si>
    <t>FWV15DATK6V3---</t>
  </si>
  <si>
    <t>FWV15DATK6V3-S-</t>
  </si>
  <si>
    <t>FWV15DATN6V3--R</t>
  </si>
  <si>
    <t>FWV15DATT6V3---</t>
  </si>
  <si>
    <t>FWV15DFN</t>
  </si>
  <si>
    <t>FWV15DTN</t>
  </si>
  <si>
    <t>FWV15DTV</t>
  </si>
  <si>
    <t>FWV25DAFD6V3---</t>
  </si>
  <si>
    <t>FWV25DAFK6V3---</t>
  </si>
  <si>
    <t>FWV25DAFK6V3-S-</t>
  </si>
  <si>
    <t>FWV25DAFN6V3--R</t>
  </si>
  <si>
    <t>FWV25DATD6V3---</t>
  </si>
  <si>
    <t>FWV25DATD6V3--R</t>
  </si>
  <si>
    <t>FWV25DATK6V3---</t>
  </si>
  <si>
    <t>FWV25DATK6V3-S-</t>
  </si>
  <si>
    <t>FWV25DATN6V3--R</t>
  </si>
  <si>
    <t>FWV25DATT6V3---</t>
  </si>
  <si>
    <t>FWV25DATV6V3--R</t>
  </si>
  <si>
    <t>FWV25DATV6V3E--</t>
  </si>
  <si>
    <t>FWV25DFN</t>
  </si>
  <si>
    <t>FWV25DFV</t>
  </si>
  <si>
    <t>FWV25DTN</t>
  </si>
  <si>
    <t>FWV25DTV</t>
  </si>
  <si>
    <t>FWV35DAFD6V3---</t>
  </si>
  <si>
    <t>FWV35DAFK6V3---</t>
  </si>
  <si>
    <t>FWV35DAFK6V3-S-</t>
  </si>
  <si>
    <t>FWV35DAFN6V3--R</t>
  </si>
  <si>
    <t>FWV35DARK6V3---</t>
  </si>
  <si>
    <t>FWV35DARK6V3-S-</t>
  </si>
  <si>
    <t>FWV35DATD6V3---</t>
  </si>
  <si>
    <t>FWV35DATD6V3--R</t>
  </si>
  <si>
    <t>FWV35DATK6V3---</t>
  </si>
  <si>
    <t>FWV35DATK6V3-S-</t>
  </si>
  <si>
    <t>FWV35DATN6V3--R</t>
  </si>
  <si>
    <t>FWV35DATT6V3---</t>
  </si>
  <si>
    <t>FWV35DFN</t>
  </si>
  <si>
    <t>FWV35DFV</t>
  </si>
  <si>
    <t>FWV35DTN</t>
  </si>
  <si>
    <t>FWV35DTV</t>
  </si>
  <si>
    <t>FWZ02AAFK6V3---</t>
  </si>
  <si>
    <t>FWZ02AAFK6V3-S-</t>
  </si>
  <si>
    <t>FWZ02AAFN6V3--R</t>
  </si>
  <si>
    <t>FWZ02AAFN6V3-S-</t>
  </si>
  <si>
    <t>FWZ02AAFT6V3---</t>
  </si>
  <si>
    <t>FWZ02AAFV6V3-S-</t>
  </si>
  <si>
    <t>FWZ02AARK6V3---</t>
  </si>
  <si>
    <t>FWZ02AARK6V3-S-</t>
  </si>
  <si>
    <t>FWZ02AARV6V3-S-</t>
  </si>
  <si>
    <t>FWZ02AATD6V3--R</t>
  </si>
  <si>
    <t>FWZ02AATK6V3---</t>
  </si>
  <si>
    <t>FWZ02AATN6V3--R</t>
  </si>
  <si>
    <t>FWZ02AATN6V3-S-</t>
  </si>
  <si>
    <t>FWZ02AATT6V3---</t>
  </si>
  <si>
    <t>FWZ02AATV6V3--R</t>
  </si>
  <si>
    <t>FWZ02AATV6V3-S-</t>
  </si>
  <si>
    <t>FWZ02AATV6V3ES-</t>
  </si>
  <si>
    <t>FWZ02AFN</t>
  </si>
  <si>
    <t>FWZ02AFV</t>
  </si>
  <si>
    <t>FWZ02ATN</t>
  </si>
  <si>
    <t>FWZ02ATV</t>
  </si>
  <si>
    <t>FWZ03AAFK6V3---</t>
  </si>
  <si>
    <t>FWZ03AAFK6V3-S-</t>
  </si>
  <si>
    <t>FWZ03AAFN6V3--R</t>
  </si>
  <si>
    <t>FWZ03AAFN6V3-S-</t>
  </si>
  <si>
    <t>FWZ03AAFV6V3-3-</t>
  </si>
  <si>
    <t>FWZ03AAFV6V3-3R</t>
  </si>
  <si>
    <t>FWZ03AAFV6V3-S-</t>
  </si>
  <si>
    <t>FWZ03AARK6V3---</t>
  </si>
  <si>
    <t>FWZ03AARK6V3-S-</t>
  </si>
  <si>
    <t>FWZ03AARV6V3-S-</t>
  </si>
  <si>
    <t>FWZ03AATD6V3--R</t>
  </si>
  <si>
    <t>FWZ03AATK6V3---</t>
  </si>
  <si>
    <t>FWZ03AATK6V3-S-</t>
  </si>
  <si>
    <t>FWZ03AATN6V3---</t>
  </si>
  <si>
    <t>FWZ03AATN6V3--R</t>
  </si>
  <si>
    <t>FWZ03AATN6V3-3-</t>
  </si>
  <si>
    <t>FWZ03AATN6V3-S-</t>
  </si>
  <si>
    <t>FWZ03AATT6V3---</t>
  </si>
  <si>
    <t>FWZ03AATT6V3-3R</t>
  </si>
  <si>
    <t>FWZ03AATV6V3--R</t>
  </si>
  <si>
    <t>FWZ03AATV6V3-3-</t>
  </si>
  <si>
    <t>FWZ03AATV6V3-S-</t>
  </si>
  <si>
    <t>FWZ03AATV6V3ES-</t>
  </si>
  <si>
    <t>FWZ03AFN</t>
  </si>
  <si>
    <t>FWZ03AFV</t>
  </si>
  <si>
    <t>FWZ03ATV</t>
  </si>
  <si>
    <t>FWZ06AAFK6V3---</t>
  </si>
  <si>
    <t>FWZ06AAFK6V3-S-</t>
  </si>
  <si>
    <t>FWZ06AAFN6V3-S-</t>
  </si>
  <si>
    <t>FWZ06AAFV6V3-S-</t>
  </si>
  <si>
    <t>FWZ06AAFX6V3---</t>
  </si>
  <si>
    <t>FWZ06AARK6V3---</t>
  </si>
  <si>
    <t>FWZ06AARK6V3-S-</t>
  </si>
  <si>
    <t>FWZ06AARV6V3-S-</t>
  </si>
  <si>
    <t>FWZ06AATD6V3---</t>
  </si>
  <si>
    <t>FWZ06AATK6V3---</t>
  </si>
  <si>
    <t>FWZ06AATK6V3-S-</t>
  </si>
  <si>
    <t>FWZ06AATN6V3--R</t>
  </si>
  <si>
    <t>FWZ06AATN6V3-S-</t>
  </si>
  <si>
    <t>FWZ06AATV6V3--R</t>
  </si>
  <si>
    <t>FWZ06AATV6V3-3-</t>
  </si>
  <si>
    <t>FWZ06AATV6V3-3R</t>
  </si>
  <si>
    <t>FWZ06AATV6V3ES-</t>
  </si>
  <si>
    <t>FWZ06AFN</t>
  </si>
  <si>
    <t>FWZ06AFV</t>
  </si>
  <si>
    <t>FWZ06ATN</t>
  </si>
  <si>
    <t>FWZ06ATV</t>
  </si>
  <si>
    <t>FWZ08AAFK6V3---</t>
  </si>
  <si>
    <t>FWZ08AAFK6V3-S-</t>
  </si>
  <si>
    <t>FWZ08AAFN6V3--R</t>
  </si>
  <si>
    <t>FWZ08AAFT6V3---</t>
  </si>
  <si>
    <t>FWZ08AAFV6V3-S-</t>
  </si>
  <si>
    <t>FWZ08AARK6V3---</t>
  </si>
  <si>
    <t>FWZ08AARK6V3-S-</t>
  </si>
  <si>
    <t>FWZ08AARV6V3---</t>
  </si>
  <si>
    <t>FWZ08AARV6V3-S-</t>
  </si>
  <si>
    <t>FWZ08AATD6V3---</t>
  </si>
  <si>
    <t>FWZ08AATK6V3---</t>
  </si>
  <si>
    <t>FWZ08AATK6V3-S-</t>
  </si>
  <si>
    <t>FWZ08AATN6V3--R</t>
  </si>
  <si>
    <t>FWZ08AATN6V3-S-</t>
  </si>
  <si>
    <t>FWZ08AATV6V3--R</t>
  </si>
  <si>
    <t>FWZ08AATV6V3-3-</t>
  </si>
  <si>
    <t>FWZ08AATV6V3-3R</t>
  </si>
  <si>
    <t>FWZ08AATV6V3ES-</t>
  </si>
  <si>
    <t>FWZ08AFN</t>
  </si>
  <si>
    <t>FWZ08AFV</t>
  </si>
  <si>
    <t>FWZ08ATN</t>
  </si>
  <si>
    <t>FWZ08ATV</t>
  </si>
  <si>
    <t>MCK555AW</t>
  </si>
  <si>
    <t>140538</t>
  </si>
  <si>
    <t>141554</t>
  </si>
  <si>
    <t>156015</t>
  </si>
  <si>
    <t>156016</t>
  </si>
  <si>
    <t>156021</t>
  </si>
  <si>
    <t>156034</t>
  </si>
  <si>
    <t>156053</t>
  </si>
  <si>
    <t>160120</t>
  </si>
  <si>
    <t>162017</t>
  </si>
  <si>
    <t>162018</t>
  </si>
  <si>
    <t>162019</t>
  </si>
  <si>
    <t>162020</t>
  </si>
  <si>
    <t>162045</t>
  </si>
  <si>
    <t>162050</t>
  </si>
  <si>
    <t>162058</t>
  </si>
  <si>
    <t>162059</t>
  </si>
  <si>
    <t>162060</t>
  </si>
  <si>
    <t>162061</t>
  </si>
  <si>
    <t>162066</t>
  </si>
  <si>
    <t>162067</t>
  </si>
  <si>
    <t>162068</t>
  </si>
  <si>
    <t>162070</t>
  </si>
  <si>
    <t>162071</t>
  </si>
  <si>
    <t>162072</t>
  </si>
  <si>
    <t>162073</t>
  </si>
  <si>
    <t>162074</t>
  </si>
  <si>
    <t>162075</t>
  </si>
  <si>
    <t>162076</t>
  </si>
  <si>
    <t>162085</t>
  </si>
  <si>
    <t>164243</t>
  </si>
  <si>
    <t>164245</t>
  </si>
  <si>
    <t>164263</t>
  </si>
  <si>
    <t>164264</t>
  </si>
  <si>
    <t>164709</t>
  </si>
  <si>
    <t>164723</t>
  </si>
  <si>
    <t>164732</t>
  </si>
  <si>
    <t>164733</t>
  </si>
  <si>
    <t>165070</t>
  </si>
  <si>
    <t>165113</t>
  </si>
  <si>
    <t>165215</t>
  </si>
  <si>
    <t>172900</t>
  </si>
  <si>
    <t>172901</t>
  </si>
  <si>
    <t>162016-RTX</t>
  </si>
  <si>
    <t>162029-RTX</t>
  </si>
  <si>
    <t>162035-RTX</t>
  </si>
  <si>
    <t>162037-RTX</t>
  </si>
  <si>
    <t>162038-RTX</t>
  </si>
  <si>
    <t>162051-RTX</t>
  </si>
  <si>
    <t>162052-RTX</t>
  </si>
  <si>
    <t>164102-RTX</t>
  </si>
  <si>
    <t>164110-RTX</t>
  </si>
  <si>
    <t>164261-RTX</t>
  </si>
  <si>
    <t>164262-RTX</t>
  </si>
  <si>
    <t>164616-RTX</t>
  </si>
  <si>
    <t>164703-RTX</t>
  </si>
  <si>
    <t>164704-RTX</t>
  </si>
  <si>
    <t>AFVALVE1</t>
  </si>
  <si>
    <t>BZKA7V3</t>
  </si>
  <si>
    <t>CHYHBH05AV32</t>
  </si>
  <si>
    <t>CHYHBH08AV32</t>
  </si>
  <si>
    <t>DCOM-LT/IO</t>
  </si>
  <si>
    <t>DCOM-LT/MB</t>
  </si>
  <si>
    <t>EBBH11D6V</t>
  </si>
  <si>
    <t>EBBH11D9W</t>
  </si>
  <si>
    <t>EBBH16D6V</t>
  </si>
  <si>
    <t>EBBH16D9W</t>
  </si>
  <si>
    <t>EBBX11D6V</t>
  </si>
  <si>
    <t>EBBX11D9W</t>
  </si>
  <si>
    <t>EBBX16D6V</t>
  </si>
  <si>
    <t>EBBX16D9W</t>
  </si>
  <si>
    <t>EHBH04E6V</t>
  </si>
  <si>
    <t>EHBH08E6V</t>
  </si>
  <si>
    <t>EHBH08E9W</t>
  </si>
  <si>
    <t>EHBX04E6V</t>
  </si>
  <si>
    <t>EHBX08E6V</t>
  </si>
  <si>
    <t>EHBX08E9W</t>
  </si>
  <si>
    <t>EHVH04S18E6V</t>
  </si>
  <si>
    <t>EHVH04S23E6V</t>
  </si>
  <si>
    <t>EHVH08S18E6V</t>
  </si>
  <si>
    <t>EHVH08S18E9W</t>
  </si>
  <si>
    <t>EHVH08S23E6V</t>
  </si>
  <si>
    <t>EHVH08S23E9W</t>
  </si>
  <si>
    <t>EHVX04S18E3V</t>
  </si>
  <si>
    <t>EHVX04S18E6V</t>
  </si>
  <si>
    <t>EHVX04S23E3V</t>
  </si>
  <si>
    <t>EHVX04S23E6V</t>
  </si>
  <si>
    <t>EHVX08S18E6V</t>
  </si>
  <si>
    <t>EHVX08S18E9W</t>
  </si>
  <si>
    <t>EHVX08S23E6V</t>
  </si>
  <si>
    <t>EHVX08S23E9W</t>
  </si>
  <si>
    <t>EHVZ04S18E6V</t>
  </si>
  <si>
    <t>EHVZ08S18E6V</t>
  </si>
  <si>
    <t>EHVZ08S18E9W</t>
  </si>
  <si>
    <t>EHVZ08S23E6V</t>
  </si>
  <si>
    <t>EHVZ08S23E9W</t>
  </si>
  <si>
    <t>EHYKOMB33AA3</t>
  </si>
  <si>
    <t>EK2VK0</t>
  </si>
  <si>
    <t>EK3VK1</t>
  </si>
  <si>
    <t>EKBH3SD</t>
  </si>
  <si>
    <t>EKBPHTH16A</t>
  </si>
  <si>
    <t>EKBU6C</t>
  </si>
  <si>
    <t>EKBUHA6V3</t>
  </si>
  <si>
    <t>EKBUHA6W1</t>
  </si>
  <si>
    <t>EKCC9-W</t>
  </si>
  <si>
    <t>EKDIST</t>
  </si>
  <si>
    <t>EKEPHT3H</t>
  </si>
  <si>
    <t>EKEPHT5H</t>
  </si>
  <si>
    <t>EKEUR90</t>
  </si>
  <si>
    <t>EKFA</t>
  </si>
  <si>
    <t>EKFGP1284</t>
  </si>
  <si>
    <t>EKFGP1285</t>
  </si>
  <si>
    <t>EKFGP1286</t>
  </si>
  <si>
    <t>EKFGP1292</t>
  </si>
  <si>
    <t>EKFGP1293</t>
  </si>
  <si>
    <t>EKFGP1294</t>
  </si>
  <si>
    <t>EKFGP1295</t>
  </si>
  <si>
    <t>EKFGP1296</t>
  </si>
  <si>
    <t>EKFGP1297</t>
  </si>
  <si>
    <t>EKFGP1856</t>
  </si>
  <si>
    <t>EKFGP2520</t>
  </si>
  <si>
    <t>EKFGP2977</t>
  </si>
  <si>
    <t>EKFGP2978</t>
  </si>
  <si>
    <t>EKFGP4481</t>
  </si>
  <si>
    <t>EKFGP4631</t>
  </si>
  <si>
    <t>EKFGP4651</t>
  </si>
  <si>
    <t>EKFGP4652</t>
  </si>
  <si>
    <t>EKFGP4660</t>
  </si>
  <si>
    <t>EKFGP4661</t>
  </si>
  <si>
    <t>EKFGP4664</t>
  </si>
  <si>
    <t>EKFGP4667</t>
  </si>
  <si>
    <t>EKFGP4678</t>
  </si>
  <si>
    <t>EKFGP4801</t>
  </si>
  <si>
    <t>EKFGP4802</t>
  </si>
  <si>
    <t>EKFGP4810</t>
  </si>
  <si>
    <t>EKFGP4811</t>
  </si>
  <si>
    <t>EKFGP4814</t>
  </si>
  <si>
    <t>EKFGP4828</t>
  </si>
  <si>
    <t>EKFGP5197</t>
  </si>
  <si>
    <t>EKFGP5461</t>
  </si>
  <si>
    <t>EKFGP5497</t>
  </si>
  <si>
    <t>EKFGP6215</t>
  </si>
  <si>
    <t>EKFGP6316</t>
  </si>
  <si>
    <t>EKFGP6324</t>
  </si>
  <si>
    <t>EKFGP6325</t>
  </si>
  <si>
    <t>EKFGP6333</t>
  </si>
  <si>
    <t>EKFGP6337</t>
  </si>
  <si>
    <t>EKFGP6340</t>
  </si>
  <si>
    <t>EKFGP6341</t>
  </si>
  <si>
    <t>EKFGP6342</t>
  </si>
  <si>
    <t>EKFGP6344</t>
  </si>
  <si>
    <t>EKFGP6346</t>
  </si>
  <si>
    <t>EKFGP6347</t>
  </si>
  <si>
    <t>EKFGP6349</t>
  </si>
  <si>
    <t>EKFGP6353</t>
  </si>
  <si>
    <t>EKFGP6354</t>
  </si>
  <si>
    <t>EKFGP6366</t>
  </si>
  <si>
    <t>EKFGP6368</t>
  </si>
  <si>
    <t>EKFGP6837</t>
  </si>
  <si>
    <t>EKFGP6864</t>
  </si>
  <si>
    <t>EKFGP6940</t>
  </si>
  <si>
    <t>EKFGP7909</t>
  </si>
  <si>
    <t>EKFGP7910</t>
  </si>
  <si>
    <t>EKFGS0250</t>
  </si>
  <si>
    <t>EKFGS0252</t>
  </si>
  <si>
    <t>EKFGS0257</t>
  </si>
  <si>
    <t>EKFGS0518</t>
  </si>
  <si>
    <t>EKFGS0519</t>
  </si>
  <si>
    <t>EKFGS0523</t>
  </si>
  <si>
    <t>EKFGS0524</t>
  </si>
  <si>
    <t>EKFGS0525</t>
  </si>
  <si>
    <t>EKFGT6300</t>
  </si>
  <si>
    <t>EKFGT6301</t>
  </si>
  <si>
    <t>EKFGT6305</t>
  </si>
  <si>
    <t>EKFGT6306</t>
  </si>
  <si>
    <t>EKFGT6307</t>
  </si>
  <si>
    <t>EKFGW5333</t>
  </si>
  <si>
    <t>EKFGW6359</t>
  </si>
  <si>
    <t>EKHWS150D3V3</t>
  </si>
  <si>
    <t>EKHWS180D3V3</t>
  </si>
  <si>
    <t>EKHWS200D3V3</t>
  </si>
  <si>
    <t>EKHWS250D3V3</t>
  </si>
  <si>
    <t>EKHWS300D3V3</t>
  </si>
  <si>
    <t>EKHY075787</t>
  </si>
  <si>
    <t>EKHY090707</t>
  </si>
  <si>
    <t>EKHY090717</t>
  </si>
  <si>
    <t>EKHY093467</t>
  </si>
  <si>
    <t>EKHY3PART</t>
  </si>
  <si>
    <t>EKHYMNT1A</t>
  </si>
  <si>
    <t>EKMIKPHA</t>
  </si>
  <si>
    <t>EKMIKPOA</t>
  </si>
  <si>
    <t>EKPCB10</t>
  </si>
  <si>
    <t>EKPCBO</t>
  </si>
  <si>
    <t>EKPCCAB4</t>
  </si>
  <si>
    <t>EKRP1AHT</t>
  </si>
  <si>
    <t>EKRP1B2</t>
  </si>
  <si>
    <t>EKRP1HBA</t>
  </si>
  <si>
    <t>EKRSCPCS</t>
  </si>
  <si>
    <t>EKRSCSM</t>
  </si>
  <si>
    <t>EKRTCTRL1</t>
  </si>
  <si>
    <t>EKRTCTRL2</t>
  </si>
  <si>
    <t>EKRTETS</t>
  </si>
  <si>
    <t>EKRTRB</t>
  </si>
  <si>
    <t>EKRTWA</t>
  </si>
  <si>
    <t>EKRUBAVMC</t>
  </si>
  <si>
    <t>EKRUBAVMP</t>
  </si>
  <si>
    <t>EKRUBPAD</t>
  </si>
  <si>
    <t>EKRUCBL1</t>
  </si>
  <si>
    <t>EKRUCBL7</t>
  </si>
  <si>
    <t>EKSCSGW</t>
  </si>
  <si>
    <t>EKSRCAP</t>
  </si>
  <si>
    <t>EKSRCP</t>
  </si>
  <si>
    <t>EKSRCRP</t>
  </si>
  <si>
    <t>EKSRDS2A</t>
  </si>
  <si>
    <t>EKSRPS4A</t>
  </si>
  <si>
    <t>EKTH2</t>
  </si>
  <si>
    <t>EKVK1A</t>
  </si>
  <si>
    <t>EKVK2A</t>
  </si>
  <si>
    <t>EKVK3A</t>
  </si>
  <si>
    <t>ERGA04EV</t>
  </si>
  <si>
    <t>ERGA06EVH</t>
  </si>
  <si>
    <t>ERGA08EVH7</t>
  </si>
  <si>
    <t>ERLA11DV3</t>
  </si>
  <si>
    <t>ERLA11DW1</t>
  </si>
  <si>
    <t>ERLA14DV3</t>
  </si>
  <si>
    <t>ERLA14DW1</t>
  </si>
  <si>
    <t>ERLA16DV37</t>
  </si>
  <si>
    <t>ERLA16DW17</t>
  </si>
  <si>
    <t>K.ELECMETV</t>
  </si>
  <si>
    <t>K.ELECMETW</t>
  </si>
  <si>
    <t>K.HOSE500</t>
  </si>
  <si>
    <t>KGSFILL2</t>
  </si>
  <si>
    <t>RTD-LT/CA</t>
  </si>
  <si>
    <t>ALA02DEA</t>
  </si>
  <si>
    <t>ALA02EDA</t>
  </si>
  <si>
    <t>ALA02FXB</t>
  </si>
  <si>
    <t>ALA02PGA</t>
  </si>
  <si>
    <t>ALA02RCA</t>
  </si>
  <si>
    <t>ALA02RLA</t>
  </si>
  <si>
    <t>ALA03DEA</t>
  </si>
  <si>
    <t>ALA03EDA</t>
  </si>
  <si>
    <t>ALA03FXB</t>
  </si>
  <si>
    <t>ALA03RCA</t>
  </si>
  <si>
    <t>ALA03RLA</t>
  </si>
  <si>
    <t>ALA05DEA</t>
  </si>
  <si>
    <t>ALA05EDA</t>
  </si>
  <si>
    <t>ALA05FXB</t>
  </si>
  <si>
    <t>ALA05RCA</t>
  </si>
  <si>
    <t>ALA05RLA</t>
  </si>
  <si>
    <t>ALA07DEA</t>
  </si>
  <si>
    <t>ALA07EDA</t>
  </si>
  <si>
    <t>ALA07FXB</t>
  </si>
  <si>
    <t>ALA07RLA</t>
  </si>
  <si>
    <t>ALB02LCM</t>
  </si>
  <si>
    <t>ALB02LCMW</t>
  </si>
  <si>
    <t>ALB02LCS</t>
  </si>
  <si>
    <t>ALB02RCM</t>
  </si>
  <si>
    <t>ALB02RCMW</t>
  </si>
  <si>
    <t>ALB02RCS</t>
  </si>
  <si>
    <t>ALB03LCM</t>
  </si>
  <si>
    <t>ALB03LCMW</t>
  </si>
  <si>
    <t>ALB03LCS</t>
  </si>
  <si>
    <t>ALB03RCM</t>
  </si>
  <si>
    <t>ALB03RCMW</t>
  </si>
  <si>
    <t>ALB03RCS</t>
  </si>
  <si>
    <t>ALB04LCM</t>
  </si>
  <si>
    <t>ALB04LCMW</t>
  </si>
  <si>
    <t>ALB04LCS</t>
  </si>
  <si>
    <t>ALB04RCM</t>
  </si>
  <si>
    <t>ALB04RCMW</t>
  </si>
  <si>
    <t>ALB04RCS</t>
  </si>
  <si>
    <t>ALB05LCM</t>
  </si>
  <si>
    <t>ALB05LCMW</t>
  </si>
  <si>
    <t>ALB05LCS</t>
  </si>
  <si>
    <t>ALB05RCM</t>
  </si>
  <si>
    <t>ALB05RCMW</t>
  </si>
  <si>
    <t>ALB05RCS</t>
  </si>
  <si>
    <t>ALB06LCM</t>
  </si>
  <si>
    <t>ALB06LCMW</t>
  </si>
  <si>
    <t>ALB06LCS</t>
  </si>
  <si>
    <t>ALB06RCM</t>
  </si>
  <si>
    <t>ALB06RCMW</t>
  </si>
  <si>
    <t>ALB06RCS</t>
  </si>
  <si>
    <t>ALB07LCM</t>
  </si>
  <si>
    <t>ALB07LCMW</t>
  </si>
  <si>
    <t>ALB07LCS</t>
  </si>
  <si>
    <t>ALB07RCM</t>
  </si>
  <si>
    <t>ALB07RCMW</t>
  </si>
  <si>
    <t>ALB07RCS</t>
  </si>
  <si>
    <t>ALC00822A</t>
  </si>
  <si>
    <t>ALC00895A</t>
  </si>
  <si>
    <t>ALC00902A</t>
  </si>
  <si>
    <t>ALC00908A</t>
  </si>
  <si>
    <t>ALC00955A</t>
  </si>
  <si>
    <t>ALD02CWSA</t>
  </si>
  <si>
    <t>ALD02HEFA</t>
  </si>
  <si>
    <t>ALD02HEFB</t>
  </si>
  <si>
    <t>ALD02HESA</t>
  </si>
  <si>
    <t>ALD02HWUA</t>
  </si>
  <si>
    <t>ALD03CWSA</t>
  </si>
  <si>
    <t>ALD03HEFA</t>
  </si>
  <si>
    <t>ALD03HEFB</t>
  </si>
  <si>
    <t>ALD03HESA</t>
  </si>
  <si>
    <t>ALD03HWUA</t>
  </si>
  <si>
    <t>ALD05CDSA</t>
  </si>
  <si>
    <t>ALD05CWSA</t>
  </si>
  <si>
    <t>ALD05HEFA</t>
  </si>
  <si>
    <t>ALD05HEFB</t>
  </si>
  <si>
    <t>ALD05HESA</t>
  </si>
  <si>
    <t>ALD05HWUA</t>
  </si>
  <si>
    <t>ALD07CDSA</t>
  </si>
  <si>
    <t>ALD07CWSA</t>
  </si>
  <si>
    <t>ALD07HEFA</t>
  </si>
  <si>
    <t>ALD07HEFB</t>
  </si>
  <si>
    <t>ALD07HESA</t>
  </si>
  <si>
    <t>ALD07HWUA</t>
  </si>
  <si>
    <t>ALE00AMVA</t>
  </si>
  <si>
    <t>ALE00FSUA</t>
  </si>
  <si>
    <t>ALF02F7A</t>
  </si>
  <si>
    <t>ALF02F9A</t>
  </si>
  <si>
    <t>ALF02G4A</t>
  </si>
  <si>
    <t>ALF02M5A</t>
  </si>
  <si>
    <t>ALF03F7A</t>
  </si>
  <si>
    <t>ALF03F9A</t>
  </si>
  <si>
    <t>ALF03G4A</t>
  </si>
  <si>
    <t>ALF03M5A</t>
  </si>
  <si>
    <t>ALF05F7A</t>
  </si>
  <si>
    <t>ALF05F9A</t>
  </si>
  <si>
    <t>ALF05G4A</t>
  </si>
  <si>
    <t>ALF05M5A</t>
  </si>
  <si>
    <t>ALF07F7A</t>
  </si>
  <si>
    <t>ALF07F9A</t>
  </si>
  <si>
    <t>ALF07G4A</t>
  </si>
  <si>
    <t>ALF07M5A</t>
  </si>
  <si>
    <t>ALP00COA</t>
  </si>
  <si>
    <t>ALP00HUA</t>
  </si>
  <si>
    <t>ALP00TEA</t>
  </si>
  <si>
    <t>ALS0290A</t>
  </si>
  <si>
    <t>ALS0390A</t>
  </si>
  <si>
    <t>ALS0590A</t>
  </si>
  <si>
    <t>ALS0790A</t>
  </si>
  <si>
    <t>ALV02CW2A</t>
  </si>
  <si>
    <t>ALV02CW3A</t>
  </si>
  <si>
    <t>ALV03CW2A</t>
  </si>
  <si>
    <t>ALV03CW3A</t>
  </si>
  <si>
    <t>ALV05CW2A</t>
  </si>
  <si>
    <t>ALV05CW3A</t>
  </si>
  <si>
    <t>ALV07CW2A</t>
  </si>
  <si>
    <t>ALV07CW3A</t>
  </si>
  <si>
    <t>ARA00CAA</t>
  </si>
  <si>
    <t>ARA01DEA</t>
  </si>
  <si>
    <t>ARA01EKA</t>
  </si>
  <si>
    <t>ARA01RSA</t>
  </si>
  <si>
    <t>ARA02DEA</t>
  </si>
  <si>
    <t>ARA02EDA</t>
  </si>
  <si>
    <t>ARA02EKA</t>
  </si>
  <si>
    <t>ARA02FXB</t>
  </si>
  <si>
    <t>ARA02RCA</t>
  </si>
  <si>
    <t>ARA02RSA</t>
  </si>
  <si>
    <t>ARA03DEA</t>
  </si>
  <si>
    <t>ARA03EKA</t>
  </si>
  <si>
    <t>ARA03RSA</t>
  </si>
  <si>
    <t>ARA04DEA</t>
  </si>
  <si>
    <t>ARA04EDA</t>
  </si>
  <si>
    <t>ARA04EKA</t>
  </si>
  <si>
    <t>ARA04FXB</t>
  </si>
  <si>
    <t>ARA04RCA</t>
  </si>
  <si>
    <t>ARA04RSA</t>
  </si>
  <si>
    <t>ARA05DEA</t>
  </si>
  <si>
    <t>ARA05EKA</t>
  </si>
  <si>
    <t>ARA05RSA</t>
  </si>
  <si>
    <t>ARA06DEA</t>
  </si>
  <si>
    <t>ARA06EDA</t>
  </si>
  <si>
    <t>ARA06EKA</t>
  </si>
  <si>
    <t>ARA06FXB</t>
  </si>
  <si>
    <t>ARA06RCA</t>
  </si>
  <si>
    <t>ARA06RSA</t>
  </si>
  <si>
    <t>ARA07DEA</t>
  </si>
  <si>
    <t>ARA07EDA</t>
  </si>
  <si>
    <t>ARA07EKA</t>
  </si>
  <si>
    <t>ARA07FXB</t>
  </si>
  <si>
    <t>ARA07RCA</t>
  </si>
  <si>
    <t>ARA07RSA</t>
  </si>
  <si>
    <t>ARB01LAM</t>
  </si>
  <si>
    <t>ARB01LAMNS</t>
  </si>
  <si>
    <t>ARB01RAM</t>
  </si>
  <si>
    <t>ARB01RAMNS</t>
  </si>
  <si>
    <t>ARB02LAM</t>
  </si>
  <si>
    <t>ARB02LAMNS</t>
  </si>
  <si>
    <t>ARB02RAM</t>
  </si>
  <si>
    <t>ARB02RAMNS</t>
  </si>
  <si>
    <t>ARB03LAM</t>
  </si>
  <si>
    <t>ARB03LAMNS</t>
  </si>
  <si>
    <t>ARB03RAM</t>
  </si>
  <si>
    <t>ARB03RAMNS</t>
  </si>
  <si>
    <t>ARB04LAM</t>
  </si>
  <si>
    <t>ARB04LAMNS</t>
  </si>
  <si>
    <t>ARB04RAM</t>
  </si>
  <si>
    <t>ARB04RAMNS</t>
  </si>
  <si>
    <t>ARB05LAM</t>
  </si>
  <si>
    <t>ARB05LAMNS</t>
  </si>
  <si>
    <t>ARB05RAM</t>
  </si>
  <si>
    <t>ARB05RAMNS</t>
  </si>
  <si>
    <t>ARB06LAM</t>
  </si>
  <si>
    <t>ARB06LAMNS</t>
  </si>
  <si>
    <t>ARB06RAM</t>
  </si>
  <si>
    <t>ARB06RAMNS</t>
  </si>
  <si>
    <t>ARB07LAM</t>
  </si>
  <si>
    <t>ARB07LAMNS</t>
  </si>
  <si>
    <t>ARB07RAM</t>
  </si>
  <si>
    <t>ARB07RAMNS</t>
  </si>
  <si>
    <t>ARD01HEUA</t>
  </si>
  <si>
    <t>ARD01UWSAL</t>
  </si>
  <si>
    <t>ARD01UWSAR</t>
  </si>
  <si>
    <t>ARD02HEUA</t>
  </si>
  <si>
    <t>ARD02HWUA</t>
  </si>
  <si>
    <t>ARD02UWSAL</t>
  </si>
  <si>
    <t>ARD02UWSAR</t>
  </si>
  <si>
    <t>ARD03HEUA</t>
  </si>
  <si>
    <t>ARD03UDSAL</t>
  </si>
  <si>
    <t>ARD03UDSAR</t>
  </si>
  <si>
    <t>ARD03UWSAL</t>
  </si>
  <si>
    <t>ARD03UWSAR</t>
  </si>
  <si>
    <t>ARD04HEUA</t>
  </si>
  <si>
    <t>ARD04HWUA</t>
  </si>
  <si>
    <t>ARD04UDSAL</t>
  </si>
  <si>
    <t>ARD04UDSAR</t>
  </si>
  <si>
    <t>ARD04UWSAL</t>
  </si>
  <si>
    <t>ARD04UWSAR</t>
  </si>
  <si>
    <t>ARD05HEUA</t>
  </si>
  <si>
    <t>ARD05UDSAL</t>
  </si>
  <si>
    <t>ARD05UDSAR</t>
  </si>
  <si>
    <t>ARD05UWSAL</t>
  </si>
  <si>
    <t>ARD05UWSAR</t>
  </si>
  <si>
    <t>ARD06HEUA</t>
  </si>
  <si>
    <t>ARD06HWUA</t>
  </si>
  <si>
    <t>ARD06UDSAL</t>
  </si>
  <si>
    <t>ARD06UDSAR</t>
  </si>
  <si>
    <t>ARD06UWSAL</t>
  </si>
  <si>
    <t>ARD06UWSAR</t>
  </si>
  <si>
    <t>ARD07HEUA</t>
  </si>
  <si>
    <t>ARD07HWUA</t>
  </si>
  <si>
    <t>ARD07UDSAL</t>
  </si>
  <si>
    <t>ARD07UDSAR</t>
  </si>
  <si>
    <t>ARD07UWSAL</t>
  </si>
  <si>
    <t>ARD07UWSAR</t>
  </si>
  <si>
    <t>ARF01F7A</t>
  </si>
  <si>
    <t>ARF01F7B</t>
  </si>
  <si>
    <t>ARF01F9B</t>
  </si>
  <si>
    <t>ARF01G4A</t>
  </si>
  <si>
    <t>ARF01M5A</t>
  </si>
  <si>
    <t>ARF02F7A</t>
  </si>
  <si>
    <t>ARF02F7B</t>
  </si>
  <si>
    <t>ARF02F9B</t>
  </si>
  <si>
    <t>ARF02G4A</t>
  </si>
  <si>
    <t>ARF02M5A</t>
  </si>
  <si>
    <t>ARF03F7A</t>
  </si>
  <si>
    <t>ARF03F7B</t>
  </si>
  <si>
    <t>ARF03F9B</t>
  </si>
  <si>
    <t>ARF03G4A</t>
  </si>
  <si>
    <t>ARF03M5A</t>
  </si>
  <si>
    <t>ARF04F7A</t>
  </si>
  <si>
    <t>ARF04F7B</t>
  </si>
  <si>
    <t>ARF04F9B</t>
  </si>
  <si>
    <t>ARF04G4A</t>
  </si>
  <si>
    <t>ARF04M5A</t>
  </si>
  <si>
    <t>ARF05F7A</t>
  </si>
  <si>
    <t>ARF05F7B</t>
  </si>
  <si>
    <t>ARF05F9B</t>
  </si>
  <si>
    <t>ARF05G4A</t>
  </si>
  <si>
    <t>ARF05M5A</t>
  </si>
  <si>
    <t>ARF06F7A</t>
  </si>
  <si>
    <t>ARF06F7B</t>
  </si>
  <si>
    <t>ARF06F9B</t>
  </si>
  <si>
    <t>ARF06G4A</t>
  </si>
  <si>
    <t>ARF06M5A</t>
  </si>
  <si>
    <t>ARF07F7A</t>
  </si>
  <si>
    <t>ARF07F7B</t>
  </si>
  <si>
    <t>ARF07F9B</t>
  </si>
  <si>
    <t>ARF07G4A</t>
  </si>
  <si>
    <t>ARF07M5A</t>
  </si>
  <si>
    <t>ARS0290A</t>
  </si>
  <si>
    <t>ARS0490A</t>
  </si>
  <si>
    <t>ARS0690A</t>
  </si>
  <si>
    <t>ARS0790A</t>
  </si>
  <si>
    <t>ATA03EDA</t>
  </si>
  <si>
    <t>ATA04EDA</t>
  </si>
  <si>
    <t>ATA05EDA</t>
  </si>
  <si>
    <t>ATA05MDA</t>
  </si>
  <si>
    <t>ATA06EDA</t>
  </si>
  <si>
    <t>ATA06MDA</t>
  </si>
  <si>
    <t>ATA07EDA</t>
  </si>
  <si>
    <t>ATA07MDA</t>
  </si>
  <si>
    <t>ATB03LBM</t>
  </si>
  <si>
    <t>ATB03LBS</t>
  </si>
  <si>
    <t>ATB03RBM</t>
  </si>
  <si>
    <t>ATB03RBS</t>
  </si>
  <si>
    <t>ATB04LBM</t>
  </si>
  <si>
    <t>ATB04LBS</t>
  </si>
  <si>
    <t>ATB04RBM</t>
  </si>
  <si>
    <t>ATB04RBS</t>
  </si>
  <si>
    <t>ATB15LBM</t>
  </si>
  <si>
    <t>ATB15LBS</t>
  </si>
  <si>
    <t>ATB15RBM</t>
  </si>
  <si>
    <t>ATB15RBS</t>
  </si>
  <si>
    <t>ATB16LBM</t>
  </si>
  <si>
    <t>ATB16LBS</t>
  </si>
  <si>
    <t>ATB16RBM</t>
  </si>
  <si>
    <t>ATB16RBS</t>
  </si>
  <si>
    <t>ATB17LBM</t>
  </si>
  <si>
    <t>ATB17LBS</t>
  </si>
  <si>
    <t>ATB17RBM</t>
  </si>
  <si>
    <t>ATB17RBS</t>
  </si>
  <si>
    <t>ATB25LBM</t>
  </si>
  <si>
    <t>ATB25LBS</t>
  </si>
  <si>
    <t>ATB25RBM</t>
  </si>
  <si>
    <t>ATB25RBS</t>
  </si>
  <si>
    <t>ATB26LBM</t>
  </si>
  <si>
    <t>ATB26LBS</t>
  </si>
  <si>
    <t>ATB26RBM</t>
  </si>
  <si>
    <t>ATB26RBS</t>
  </si>
  <si>
    <t>ATB27LBM</t>
  </si>
  <si>
    <t>ATB27LBS</t>
  </si>
  <si>
    <t>ATB27RBM</t>
  </si>
  <si>
    <t>ATB27RBS</t>
  </si>
  <si>
    <t>ATB36LBM</t>
  </si>
  <si>
    <t>ATB36LBS</t>
  </si>
  <si>
    <t>ATB36RBM</t>
  </si>
  <si>
    <t>ATB36RBS</t>
  </si>
  <si>
    <t>ATB37LBM</t>
  </si>
  <si>
    <t>ATB37LBS</t>
  </si>
  <si>
    <t>ATB37RBM</t>
  </si>
  <si>
    <t>ATB37RBS</t>
  </si>
  <si>
    <t>ATD03HEFAU</t>
  </si>
  <si>
    <t>ATD03HEFBU</t>
  </si>
  <si>
    <t>ATD03HESAU</t>
  </si>
  <si>
    <t>ATD03HWFAU</t>
  </si>
  <si>
    <t>ATD03HWSAL</t>
  </si>
  <si>
    <t>ATD03UDSAL</t>
  </si>
  <si>
    <t>ATD03UDSAR</t>
  </si>
  <si>
    <t>ATD03UWSAL</t>
  </si>
  <si>
    <t>ATD03UWSAR</t>
  </si>
  <si>
    <t>ATD04HEFAU</t>
  </si>
  <si>
    <t>ATD04HEFBU</t>
  </si>
  <si>
    <t>ATD04HESAU</t>
  </si>
  <si>
    <t>ATD04HWFAU</t>
  </si>
  <si>
    <t>ATD04HWSAL</t>
  </si>
  <si>
    <t>ATD04HWSAR</t>
  </si>
  <si>
    <t>ATD04UDSAL</t>
  </si>
  <si>
    <t>ATD04UDSAR</t>
  </si>
  <si>
    <t>ATD04UDSBL</t>
  </si>
  <si>
    <t>ATD04UDSBR</t>
  </si>
  <si>
    <t>ATD04UWSAL</t>
  </si>
  <si>
    <t>ATD04UWSAR</t>
  </si>
  <si>
    <t>ATD05HEFAU</t>
  </si>
  <si>
    <t>ATD05HEFBU</t>
  </si>
  <si>
    <t>ATD05HESAU</t>
  </si>
  <si>
    <t>ATD05HWFAU</t>
  </si>
  <si>
    <t>ATD05HWSAL</t>
  </si>
  <si>
    <t>ATD05HWSAR</t>
  </si>
  <si>
    <t>ATD05UDSAL</t>
  </si>
  <si>
    <t>ATD05UDSAR</t>
  </si>
  <si>
    <t>ATD05UDSBL</t>
  </si>
  <si>
    <t>ATD05UDSBR</t>
  </si>
  <si>
    <t>ATD05UWSAL</t>
  </si>
  <si>
    <t>ATD05UWSAR</t>
  </si>
  <si>
    <t>ATD06HEFAU</t>
  </si>
  <si>
    <t>ATD06HEFBU</t>
  </si>
  <si>
    <t>ATD06HESAU</t>
  </si>
  <si>
    <t>ATD06HWFAU</t>
  </si>
  <si>
    <t>ATD06HWSAL</t>
  </si>
  <si>
    <t>ATD06HWSAR</t>
  </si>
  <si>
    <t>ATD06UDSAL</t>
  </si>
  <si>
    <t>ATD06UDSAR</t>
  </si>
  <si>
    <t>ATD06UDSBL</t>
  </si>
  <si>
    <t>ATD06UDSBR</t>
  </si>
  <si>
    <t>ATD06UWSAL</t>
  </si>
  <si>
    <t>ATD06UWSAR</t>
  </si>
  <si>
    <t>ATD07HEFAU</t>
  </si>
  <si>
    <t>ATD07HEFBU</t>
  </si>
  <si>
    <t>ATD07HESAU</t>
  </si>
  <si>
    <t>ATD07HWFAU</t>
  </si>
  <si>
    <t>ATD07HWSAL</t>
  </si>
  <si>
    <t>ATD07HWSAR</t>
  </si>
  <si>
    <t>ATD07UDSAL</t>
  </si>
  <si>
    <t>ATD07UDSAR</t>
  </si>
  <si>
    <t>ATD07UDSBL</t>
  </si>
  <si>
    <t>ATD07UDSBR</t>
  </si>
  <si>
    <t>ATD07UWSAL</t>
  </si>
  <si>
    <t>ATD07UWSAR</t>
  </si>
  <si>
    <t>ATE00AMVA</t>
  </si>
  <si>
    <t>ATE00DPUA</t>
  </si>
  <si>
    <t>ATE00FSUA</t>
  </si>
  <si>
    <t>ATF03F7A</t>
  </si>
  <si>
    <t>ATF03F9A</t>
  </si>
  <si>
    <t>ATF03G4A</t>
  </si>
  <si>
    <t>ATF03M5A</t>
  </si>
  <si>
    <t>ATF04F7A</t>
  </si>
  <si>
    <t>ATF04F9A</t>
  </si>
  <si>
    <t>ATF04G4A</t>
  </si>
  <si>
    <t>ATF04M5A</t>
  </si>
  <si>
    <t>ATF05F7A</t>
  </si>
  <si>
    <t>ATF05F9A</t>
  </si>
  <si>
    <t>ATF05G4A</t>
  </si>
  <si>
    <t>ATF05M5A</t>
  </si>
  <si>
    <t>ATF06F7A</t>
  </si>
  <si>
    <t>ATF06F9A</t>
  </si>
  <si>
    <t>ATF06G4A</t>
  </si>
  <si>
    <t>ATF06M5A</t>
  </si>
  <si>
    <t>ATF07F7A</t>
  </si>
  <si>
    <t>ATF07F9A</t>
  </si>
  <si>
    <t>ATF07G4A</t>
  </si>
  <si>
    <t>ATF07M5A</t>
  </si>
  <si>
    <t>ATS0360A</t>
  </si>
  <si>
    <t>ATS0460A</t>
  </si>
  <si>
    <t>ATS0560A</t>
  </si>
  <si>
    <t>ATS0660A</t>
  </si>
  <si>
    <t>ATS0760A</t>
  </si>
  <si>
    <t>ATV03CW2A</t>
  </si>
  <si>
    <t>ATV03CW3A</t>
  </si>
  <si>
    <t>ATV04CW2A</t>
  </si>
  <si>
    <t>ATV04CW3A</t>
  </si>
  <si>
    <t>ATV05CW2A</t>
  </si>
  <si>
    <t>ATV05CW3A</t>
  </si>
  <si>
    <t>ATV06CW2A</t>
  </si>
  <si>
    <t>ATV06CW3A</t>
  </si>
  <si>
    <t>ATV07CW2A</t>
  </si>
  <si>
    <t>ATV07CW3A</t>
  </si>
  <si>
    <t>AUC00BACA</t>
  </si>
  <si>
    <t>AUC00MODA</t>
  </si>
  <si>
    <t>AUC00RTPA</t>
  </si>
  <si>
    <t>AUC00RTSA</t>
  </si>
  <si>
    <t>AUE00APCA</t>
  </si>
  <si>
    <t>AUE00ASDA</t>
  </si>
  <si>
    <t>AUE00PTUA</t>
  </si>
  <si>
    <t>AVA25SGA</t>
  </si>
  <si>
    <t>AVA25TSA</t>
  </si>
  <si>
    <t>AVB25LBBD</t>
  </si>
  <si>
    <t>AVB25RBBD</t>
  </si>
  <si>
    <t xml:space="preserve">Ціни дійсні з 13.04.2026 і діють до додаткового повідомлення в наступні періоди.  </t>
  </si>
  <si>
    <t>Офіційний дистриб'ютор Daikin</t>
  </si>
  <si>
    <t>СИСТЕМИ MINI SKY AIR</t>
  </si>
  <si>
    <t>https://ddugroup.ua/wp-content/uploads/2026/04/informacziya-dlya-ustanovnikiv-obladnannya-daikin_2026-1.pdf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</si>
</sst>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грн.&quot;"/>
    <numFmt numFmtId="165" formatCode="0.0"/>
  </numFmts>
  <fonts count="49">
    <font>
      <sz val="11"/>
      <color theme="1"/>
      <name val="Calibri"/>
      <family val="2"/>
      <charset val="204"/>
      <scheme val="minor"/>
    </font>
    <font>
      <sz val="10"/>
      <name val="FranklinGothicBookC"/>
      <family val="5"/>
      <charset val="204"/>
    </font>
    <font>
      <sz val="8"/>
      <name val="FranklinGothicBookC"/>
      <family val="5"/>
      <charset val="204"/>
    </font>
    <font>
      <b/>
      <sz val="12"/>
      <name val="FranklinGothicBookC"/>
      <family val="5"/>
      <charset val="204"/>
    </font>
    <font>
      <b/>
      <sz val="9"/>
      <name val="FranklinGothicBookC"/>
      <family val="5"/>
      <charset val="204"/>
    </font>
    <font>
      <b/>
      <sz val="12"/>
      <name val="Arial"/>
      <family val="2"/>
    </font>
    <font>
      <sz val="10"/>
      <name val="Arial"/>
      <family val="2"/>
    </font>
    <font>
      <b/>
      <i/>
      <sz val="8"/>
      <color indexed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b/>
      <sz val="26"/>
      <color rgb="FF660033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rgb="FF00B0F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B0F0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2"/>
      <color theme="0" tint="-0.499984740745262"/>
      <name val="Arial"/>
      <family val="2"/>
      <charset val="204"/>
    </font>
    <font>
      <i/>
      <sz val="11"/>
      <color rgb="FFFF0000"/>
      <name val="Calibri"/>
      <family val="2"/>
    </font>
    <font>
      <b/>
      <sz val="14"/>
      <color rgb="FF00B0F0"/>
      <name val="Arial"/>
      <family val="2"/>
      <charset val="204"/>
    </font>
    <font>
      <b/>
      <sz val="16"/>
      <color rgb="FF00B0F0"/>
      <name val="Arial"/>
      <family val="2"/>
      <charset val="204"/>
    </font>
    <font>
      <b/>
      <sz val="14"/>
      <color rgb="FFDA0000"/>
      <name val="Arial"/>
      <family val="2"/>
      <charset val="204"/>
    </font>
    <font>
      <b/>
      <sz val="14"/>
      <color rgb="FFFF505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b/>
      <i/>
      <sz val="8"/>
      <color rgb="FF00B0F0"/>
      <name val="Arial"/>
      <family val="2"/>
      <charset val="204"/>
    </font>
    <font>
      <b/>
      <sz val="10"/>
      <color rgb="FF00B0F0"/>
      <name val="Arial"/>
      <family val="2"/>
    </font>
    <font>
      <sz val="12"/>
      <color theme="0"/>
      <name val="Calibri"/>
      <family val="2"/>
    </font>
    <font>
      <b/>
      <sz val="11"/>
      <color theme="0"/>
      <name val="Aptos Narrow"/>
      <family val="2"/>
    </font>
    <font>
      <sz val="11"/>
      <color theme="0"/>
      <name val="Calibri"/>
      <family val="2"/>
    </font>
    <font>
      <b/>
      <i/>
      <sz val="11"/>
      <color theme="0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ptos Narrow"/>
      <family val="2"/>
    </font>
    <font>
      <b/>
      <i/>
      <sz val="11"/>
      <color theme="0"/>
      <name val="Aptos Narrow"/>
    </font>
    <font>
      <b/>
      <sz val="11"/>
      <color theme="0"/>
      <name val="Aptos Narrow"/>
    </font>
    <font>
      <b/>
      <i/>
      <sz val="11"/>
      <color theme="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3" fillId="0" borderId="0"/>
    <xf numFmtId="0" fontId="16" fillId="0" borderId="0"/>
    <xf numFmtId="0" fontId="16" fillId="0" borderId="0"/>
    <xf numFmtId="0" fontId="25" fillId="0" borderId="0" applyNumberFormat="0" applyFill="0" applyBorder="0" applyAlignment="0" applyProtection="0"/>
    <xf numFmtId="0" fontId="16" fillId="0" borderId="0"/>
  </cellStyleXfs>
  <cellXfs count="296">
    <xf numFmtId="0" fontId="0" fillId="0" borderId="0" xfId="0"/>
    <xf numFmtId="0" fontId="1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6" fillId="0" borderId="0" xfId="0" applyFont="1" applyFill="1" applyBorder="1"/>
    <xf numFmtId="0" fontId="6" fillId="2" borderId="0" xfId="0" applyFont="1" applyFill="1" applyBorder="1"/>
    <xf numFmtId="0" fontId="7" fillId="2" borderId="0" xfId="0" applyFont="1" applyFill="1" applyAlignment="1">
      <alignment horizontal="left" indent="3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vertical="top" wrapText="1"/>
    </xf>
    <xf numFmtId="0" fontId="11" fillId="2" borderId="0" xfId="0" applyFont="1" applyFill="1" applyBorder="1"/>
    <xf numFmtId="0" fontId="11" fillId="2" borderId="0" xfId="0" applyFont="1" applyFill="1" applyBorder="1" applyAlignment="1">
      <alignment vertical="center"/>
    </xf>
    <xf numFmtId="0" fontId="10" fillId="0" borderId="9" xfId="1" applyFont="1" applyFill="1" applyBorder="1" applyAlignment="1">
      <alignment horizontal="left" vertical="center" indent="1"/>
    </xf>
    <xf numFmtId="0" fontId="10" fillId="0" borderId="6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4" fillId="0" borderId="4" xfId="0" applyFont="1" applyFill="1" applyBorder="1" applyAlignment="1">
      <alignment horizontal="left" vertical="center" indent="1"/>
    </xf>
    <xf numFmtId="0" fontId="14" fillId="0" borderId="5" xfId="0" applyFont="1" applyFill="1" applyBorder="1" applyAlignment="1">
      <alignment horizontal="left" vertical="center" indent="1"/>
    </xf>
    <xf numFmtId="0" fontId="10" fillId="0" borderId="9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12" xfId="0" applyFont="1" applyBorder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 wrapText="1" indent="1"/>
    </xf>
    <xf numFmtId="0" fontId="21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3" fillId="0" borderId="0" xfId="0" applyFont="1"/>
    <xf numFmtId="164" fontId="10" fillId="0" borderId="0" xfId="0" applyNumberFormat="1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164" fontId="10" fillId="0" borderId="20" xfId="0" applyNumberFormat="1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164" fontId="10" fillId="0" borderId="25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indent="1"/>
    </xf>
    <xf numFmtId="164" fontId="10" fillId="0" borderId="34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vertical="center"/>
    </xf>
    <xf numFmtId="0" fontId="11" fillId="0" borderId="28" xfId="0" applyFont="1" applyFill="1" applyBorder="1" applyAlignment="1">
      <alignment vertical="center"/>
    </xf>
    <xf numFmtId="0" fontId="10" fillId="0" borderId="9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10" fillId="0" borderId="7" xfId="0" applyFont="1" applyFill="1" applyBorder="1" applyAlignment="1">
      <alignment horizontal="left" vertical="center" wrapText="1" indent="1"/>
    </xf>
    <xf numFmtId="0" fontId="10" fillId="0" borderId="5" xfId="0" applyFont="1" applyFill="1" applyBorder="1" applyAlignment="1">
      <alignment horizontal="left" vertical="center" wrapText="1" indent="1"/>
    </xf>
    <xf numFmtId="164" fontId="10" fillId="0" borderId="22" xfId="0" applyNumberFormat="1" applyFont="1" applyFill="1" applyBorder="1" applyAlignment="1">
      <alignment horizontal="center" vertical="center"/>
    </xf>
    <xf numFmtId="164" fontId="10" fillId="0" borderId="27" xfId="0" applyNumberFormat="1" applyFont="1" applyFill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 wrapText="1"/>
    </xf>
    <xf numFmtId="0" fontId="11" fillId="4" borderId="47" xfId="0" applyFont="1" applyFill="1" applyBorder="1" applyAlignment="1">
      <alignment horizontal="center" vertical="center"/>
    </xf>
    <xf numFmtId="0" fontId="10" fillId="4" borderId="47" xfId="0" applyFont="1" applyFill="1" applyBorder="1" applyAlignment="1">
      <alignment horizontal="left" vertical="center" indent="1"/>
    </xf>
    <xf numFmtId="164" fontId="10" fillId="4" borderId="47" xfId="0" applyNumberFormat="1" applyFont="1" applyFill="1" applyBorder="1" applyAlignment="1">
      <alignment horizontal="center" vertical="center"/>
    </xf>
    <xf numFmtId="164" fontId="10" fillId="4" borderId="17" xfId="0" applyNumberFormat="1" applyFont="1" applyFill="1" applyBorder="1" applyAlignment="1">
      <alignment horizontal="center" vertical="center"/>
    </xf>
    <xf numFmtId="164" fontId="10" fillId="0" borderId="39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indent="1"/>
    </xf>
    <xf numFmtId="0" fontId="10" fillId="0" borderId="5" xfId="1" applyFont="1" applyFill="1" applyBorder="1" applyAlignment="1">
      <alignment horizontal="left" vertical="center" indent="1"/>
    </xf>
    <xf numFmtId="164" fontId="10" fillId="0" borderId="31" xfId="0" applyNumberFormat="1" applyFont="1" applyFill="1" applyBorder="1" applyAlignment="1">
      <alignment horizontal="center" vertical="center"/>
    </xf>
    <xf numFmtId="0" fontId="15" fillId="2" borderId="48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0" fillId="0" borderId="48" xfId="0" applyFont="1" applyFill="1" applyBorder="1" applyAlignment="1">
      <alignment horizontal="left" vertical="center" indent="1"/>
    </xf>
    <xf numFmtId="0" fontId="20" fillId="2" borderId="0" xfId="0" applyFont="1" applyFill="1" applyBorder="1" applyAlignment="1"/>
    <xf numFmtId="0" fontId="14" fillId="0" borderId="6" xfId="0" applyFont="1" applyFill="1" applyBorder="1" applyAlignment="1">
      <alignment horizontal="left" indent="1"/>
    </xf>
    <xf numFmtId="0" fontId="14" fillId="0" borderId="7" xfId="0" applyFont="1" applyFill="1" applyBorder="1" applyAlignment="1">
      <alignment horizontal="left" vertical="center" indent="1"/>
    </xf>
    <xf numFmtId="0" fontId="11" fillId="0" borderId="7" xfId="0" applyFont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vertical="center"/>
    </xf>
    <xf numFmtId="164" fontId="10" fillId="0" borderId="27" xfId="0" applyNumberFormat="1" applyFont="1" applyFill="1" applyBorder="1" applyAlignment="1">
      <alignment vertical="center"/>
    </xf>
    <xf numFmtId="0" fontId="11" fillId="0" borderId="29" xfId="0" applyFont="1" applyFill="1" applyBorder="1" applyAlignment="1">
      <alignment vertical="center"/>
    </xf>
    <xf numFmtId="0" fontId="11" fillId="0" borderId="30" xfId="0" applyFont="1" applyFill="1" applyBorder="1" applyAlignment="1">
      <alignment vertical="center"/>
    </xf>
    <xf numFmtId="0" fontId="22" fillId="0" borderId="9" xfId="0" applyFont="1" applyFill="1" applyBorder="1" applyAlignment="1">
      <alignment vertical="center"/>
    </xf>
    <xf numFmtId="0" fontId="22" fillId="0" borderId="7" xfId="0" applyFont="1" applyFill="1" applyBorder="1" applyAlignment="1">
      <alignment vertical="center"/>
    </xf>
    <xf numFmtId="0" fontId="10" fillId="0" borderId="6" xfId="1" applyFont="1" applyFill="1" applyBorder="1" applyAlignment="1">
      <alignment horizontal="left" vertical="center" indent="1"/>
    </xf>
    <xf numFmtId="0" fontId="10" fillId="0" borderId="7" xfId="1" applyFont="1" applyFill="1" applyBorder="1" applyAlignment="1">
      <alignment horizontal="left" vertical="center" indent="1"/>
    </xf>
    <xf numFmtId="0" fontId="11" fillId="0" borderId="27" xfId="0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left" vertical="center"/>
    </xf>
    <xf numFmtId="0" fontId="11" fillId="0" borderId="9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11" fillId="0" borderId="9" xfId="0" applyFont="1" applyFill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1" fillId="0" borderId="5" xfId="0" applyFont="1" applyBorder="1" applyAlignment="1">
      <alignment vertical="center"/>
    </xf>
    <xf numFmtId="164" fontId="10" fillId="0" borderId="22" xfId="0" applyNumberFormat="1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164" fontId="10" fillId="0" borderId="27" xfId="0" applyNumberFormat="1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left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/>
    </xf>
    <xf numFmtId="0" fontId="25" fillId="0" borderId="0" xfId="4"/>
    <xf numFmtId="0" fontId="24" fillId="0" borderId="0" xfId="0" applyFont="1"/>
    <xf numFmtId="0" fontId="10" fillId="2" borderId="0" xfId="0" applyFont="1" applyFill="1" applyBorder="1" applyAlignment="1">
      <alignment horizontal="center" vertical="top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164" fontId="10" fillId="0" borderId="9" xfId="0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1" fillId="0" borderId="54" xfId="0" applyFont="1" applyBorder="1" applyAlignment="1">
      <alignment horizontal="center" vertical="center" wrapText="1"/>
    </xf>
    <xf numFmtId="0" fontId="11" fillId="0" borderId="51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0" fillId="0" borderId="57" xfId="1" applyFont="1" applyFill="1" applyBorder="1" applyAlignment="1">
      <alignment horizontal="left" vertical="center" indent="1"/>
    </xf>
    <xf numFmtId="0" fontId="10" fillId="0" borderId="55" xfId="0" applyFont="1" applyFill="1" applyBorder="1" applyAlignment="1">
      <alignment horizontal="left" vertical="center" indent="1"/>
    </xf>
    <xf numFmtId="0" fontId="10" fillId="0" borderId="45" xfId="0" applyFont="1" applyFill="1" applyBorder="1" applyAlignment="1">
      <alignment horizontal="left" vertical="center" indent="1"/>
    </xf>
    <xf numFmtId="0" fontId="22" fillId="0" borderId="22" xfId="0" applyFont="1" applyFill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0" fillId="0" borderId="49" xfId="0" applyFont="1" applyFill="1" applyBorder="1" applyAlignment="1">
      <alignment horizontal="left" vertical="center" indent="1"/>
    </xf>
    <xf numFmtId="164" fontId="10" fillId="0" borderId="48" xfId="0" applyNumberFormat="1" applyFont="1" applyFill="1" applyBorder="1" applyAlignment="1">
      <alignment horizontal="center" vertical="center"/>
    </xf>
    <xf numFmtId="0" fontId="0" fillId="0" borderId="16" xfId="0" applyBorder="1"/>
    <xf numFmtId="0" fontId="11" fillId="0" borderId="16" xfId="0" applyFont="1" applyBorder="1" applyAlignment="1">
      <alignment horizontal="center" vertical="center"/>
    </xf>
    <xf numFmtId="0" fontId="10" fillId="0" borderId="17" xfId="0" applyFont="1" applyFill="1" applyBorder="1" applyAlignment="1">
      <alignment horizontal="left" vertical="center" indent="1"/>
    </xf>
    <xf numFmtId="164" fontId="10" fillId="0" borderId="3" xfId="0" applyNumberFormat="1" applyFont="1" applyFill="1" applyBorder="1" applyAlignment="1">
      <alignment horizontal="center" vertical="center"/>
    </xf>
    <xf numFmtId="0" fontId="28" fillId="2" borderId="0" xfId="0" applyFont="1" applyFill="1" applyAlignment="1"/>
    <xf numFmtId="0" fontId="27" fillId="4" borderId="16" xfId="0" applyFont="1" applyFill="1" applyBorder="1"/>
    <xf numFmtId="0" fontId="11" fillId="4" borderId="47" xfId="0" applyFont="1" applyFill="1" applyBorder="1" applyAlignment="1">
      <alignment horizontal="center" vertical="center" wrapText="1"/>
    </xf>
    <xf numFmtId="0" fontId="22" fillId="4" borderId="47" xfId="0" applyFont="1" applyFill="1" applyBorder="1" applyAlignment="1">
      <alignment horizontal="center" vertical="center"/>
    </xf>
    <xf numFmtId="164" fontId="10" fillId="0" borderId="32" xfId="0" applyNumberFormat="1" applyFont="1" applyFill="1" applyBorder="1" applyAlignment="1">
      <alignment horizontal="center" vertical="center"/>
    </xf>
    <xf numFmtId="164" fontId="10" fillId="0" borderId="37" xfId="0" applyNumberFormat="1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164" fontId="10" fillId="0" borderId="27" xfId="0" applyNumberFormat="1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164" fontId="10" fillId="0" borderId="56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indent="1"/>
    </xf>
    <xf numFmtId="0" fontId="11" fillId="0" borderId="0" xfId="0" applyFont="1" applyBorder="1" applyAlignment="1">
      <alignment horizontal="center" vertical="center"/>
    </xf>
    <xf numFmtId="0" fontId="10" fillId="3" borderId="52" xfId="0" applyFont="1" applyFill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30" fillId="2" borderId="0" xfId="0" applyFont="1" applyFill="1" applyBorder="1" applyAlignment="1">
      <alignment vertical="center"/>
    </xf>
    <xf numFmtId="0" fontId="11" fillId="0" borderId="2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4" fontId="47" fillId="0" borderId="0" xfId="0" applyNumberFormat="1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/>
    </xf>
    <xf numFmtId="4" fontId="38" fillId="0" borderId="0" xfId="0" applyNumberFormat="1" applyFont="1" applyFill="1" applyBorder="1" applyAlignment="1">
      <alignment horizontal="center"/>
    </xf>
    <xf numFmtId="49" fontId="39" fillId="0" borderId="0" xfId="5" applyNumberFormat="1" applyFont="1" applyFill="1" applyBorder="1"/>
    <xf numFmtId="0" fontId="40" fillId="0" borderId="0" xfId="5" applyFont="1" applyFill="1" applyBorder="1" applyAlignment="1">
      <alignment horizontal="center"/>
    </xf>
    <xf numFmtId="4" fontId="41" fillId="0" borderId="0" xfId="5" applyNumberFormat="1" applyFont="1" applyFill="1" applyBorder="1" applyAlignment="1">
      <alignment horizontal="center"/>
    </xf>
    <xf numFmtId="49" fontId="37" fillId="0" borderId="0" xfId="0" applyNumberFormat="1" applyFont="1" applyFill="1" applyBorder="1"/>
    <xf numFmtId="49" fontId="42" fillId="0" borderId="0" xfId="5" applyNumberFormat="1" applyFont="1" applyFill="1" applyBorder="1"/>
    <xf numFmtId="0" fontId="43" fillId="0" borderId="0" xfId="5" applyFont="1" applyFill="1" applyBorder="1" applyAlignment="1">
      <alignment horizontal="center"/>
    </xf>
    <xf numFmtId="4" fontId="44" fillId="0" borderId="0" xfId="5" applyNumberFormat="1" applyFont="1" applyFill="1" applyBorder="1" applyAlignment="1">
      <alignment horizontal="center"/>
    </xf>
    <xf numFmtId="49" fontId="45" fillId="0" borderId="0" xfId="0" applyNumberFormat="1" applyFont="1" applyFill="1" applyBorder="1"/>
    <xf numFmtId="4" fontId="47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34" fillId="0" borderId="0" xfId="0" applyFont="1" applyFill="1" applyBorder="1"/>
    <xf numFmtId="0" fontId="10" fillId="3" borderId="1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0" fontId="10" fillId="3" borderId="48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164" fontId="10" fillId="0" borderId="40" xfId="0" applyNumberFormat="1" applyFont="1" applyFill="1" applyBorder="1" applyAlignment="1">
      <alignment horizontal="center" vertical="center"/>
    </xf>
    <xf numFmtId="164" fontId="10" fillId="0" borderId="36" xfId="0" applyNumberFormat="1" applyFont="1" applyFill="1" applyBorder="1" applyAlignment="1">
      <alignment horizontal="center" vertical="center"/>
    </xf>
    <xf numFmtId="164" fontId="10" fillId="0" borderId="37" xfId="0" applyNumberFormat="1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11" fillId="0" borderId="36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/>
    </xf>
    <xf numFmtId="0" fontId="11" fillId="0" borderId="31" xfId="0" applyFont="1" applyFill="1" applyBorder="1" applyAlignment="1">
      <alignment horizontal="left" vertical="center"/>
    </xf>
    <xf numFmtId="0" fontId="11" fillId="0" borderId="46" xfId="0" applyFont="1" applyFill="1" applyBorder="1" applyAlignment="1">
      <alignment horizontal="left" vertical="center"/>
    </xf>
    <xf numFmtId="0" fontId="11" fillId="0" borderId="32" xfId="0" applyFont="1" applyFill="1" applyBorder="1" applyAlignment="1">
      <alignment horizontal="left" vertical="center"/>
    </xf>
    <xf numFmtId="0" fontId="11" fillId="0" borderId="44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45" xfId="0" applyFont="1" applyFill="1" applyBorder="1" applyAlignment="1">
      <alignment horizontal="left" vertical="center"/>
    </xf>
    <xf numFmtId="0" fontId="11" fillId="0" borderId="42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/>
    </xf>
    <xf numFmtId="0" fontId="11" fillId="0" borderId="43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 vertical="center" wrapText="1"/>
    </xf>
    <xf numFmtId="0" fontId="10" fillId="2" borderId="5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4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/>
    </xf>
    <xf numFmtId="165" fontId="11" fillId="0" borderId="41" xfId="0" applyNumberFormat="1" applyFont="1" applyFill="1" applyBorder="1" applyAlignment="1">
      <alignment horizontal="center" vertical="center"/>
    </xf>
    <xf numFmtId="165" fontId="11" fillId="0" borderId="38" xfId="0" applyNumberFormat="1" applyFont="1" applyFill="1" applyBorder="1" applyAlignment="1">
      <alignment horizontal="center" vertical="center"/>
    </xf>
    <xf numFmtId="165" fontId="11" fillId="0" borderId="39" xfId="0" applyNumberFormat="1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164" fontId="10" fillId="0" borderId="27" xfId="0" applyNumberFormat="1" applyFont="1" applyFill="1" applyBorder="1" applyAlignment="1">
      <alignment horizontal="center" vertical="center"/>
    </xf>
    <xf numFmtId="164" fontId="10" fillId="0" borderId="32" xfId="0" applyNumberFormat="1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2" fontId="11" fillId="0" borderId="41" xfId="0" applyNumberFormat="1" applyFont="1" applyFill="1" applyBorder="1" applyAlignment="1">
      <alignment horizontal="center" vertical="center"/>
    </xf>
    <xf numFmtId="2" fontId="11" fillId="0" borderId="38" xfId="0" applyNumberFormat="1" applyFont="1" applyFill="1" applyBorder="1" applyAlignment="1">
      <alignment horizontal="center" vertical="center"/>
    </xf>
    <xf numFmtId="2" fontId="11" fillId="0" borderId="39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48" xfId="0" applyFont="1" applyFill="1" applyBorder="1" applyAlignment="1">
      <alignment horizontal="center" vertical="center"/>
    </xf>
    <xf numFmtId="0" fontId="19" fillId="4" borderId="1" xfId="0" quotePrefix="1" applyFont="1" applyFill="1" applyBorder="1" applyAlignment="1">
      <alignment horizontal="center" vertical="center"/>
    </xf>
    <xf numFmtId="0" fontId="19" fillId="4" borderId="48" xfId="0" applyFont="1" applyFill="1" applyBorder="1" applyAlignment="1">
      <alignment horizontal="center" vertical="center"/>
    </xf>
    <xf numFmtId="0" fontId="19" fillId="4" borderId="1" xfId="0" quotePrefix="1" applyFont="1" applyFill="1" applyBorder="1" applyAlignment="1">
      <alignment horizontal="center" vertical="center" wrapText="1"/>
    </xf>
    <xf numFmtId="0" fontId="19" fillId="4" borderId="48" xfId="0" quotePrefix="1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0" fillId="2" borderId="54" xfId="0" applyFont="1" applyFill="1" applyBorder="1" applyAlignment="1">
      <alignment horizontal="center" vertical="center"/>
    </xf>
    <xf numFmtId="0" fontId="10" fillId="2" borderId="5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2" fontId="11" fillId="0" borderId="31" xfId="0" applyNumberFormat="1" applyFont="1" applyFill="1" applyBorder="1" applyAlignment="1">
      <alignment horizontal="center" vertical="center"/>
    </xf>
    <xf numFmtId="2" fontId="11" fillId="0" borderId="23" xfId="0" applyNumberFormat="1" applyFont="1" applyFill="1" applyBorder="1" applyAlignment="1">
      <alignment horizontal="center" vertical="center"/>
    </xf>
    <xf numFmtId="2" fontId="11" fillId="0" borderId="34" xfId="0" applyNumberFormat="1" applyFont="1" applyFill="1" applyBorder="1" applyAlignment="1">
      <alignment horizontal="center" vertical="center"/>
    </xf>
    <xf numFmtId="2" fontId="11" fillId="0" borderId="25" xfId="0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2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0" fillId="2" borderId="54" xfId="0" applyFont="1" applyFill="1" applyBorder="1" applyAlignment="1">
      <alignment horizontal="center" vertical="center" wrapText="1"/>
    </xf>
    <xf numFmtId="0" fontId="10" fillId="2" borderId="51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10" fillId="2" borderId="54" xfId="0" applyFont="1" applyFill="1" applyBorder="1" applyAlignment="1">
      <alignment horizontal="center" vertical="top"/>
    </xf>
    <xf numFmtId="0" fontId="10" fillId="2" borderId="51" xfId="0" applyFont="1" applyFill="1" applyBorder="1" applyAlignment="1">
      <alignment horizontal="center" vertical="top"/>
    </xf>
    <xf numFmtId="0" fontId="10" fillId="2" borderId="42" xfId="0" applyFont="1" applyFill="1" applyBorder="1" applyAlignment="1">
      <alignment horizontal="center" vertical="top"/>
    </xf>
    <xf numFmtId="0" fontId="10" fillId="2" borderId="50" xfId="0" applyFont="1" applyFill="1" applyBorder="1" applyAlignment="1">
      <alignment horizontal="center" vertical="top"/>
    </xf>
    <xf numFmtId="0" fontId="10" fillId="2" borderId="44" xfId="0" applyFont="1" applyFill="1" applyBorder="1" applyAlignment="1">
      <alignment horizontal="center" vertical="top"/>
    </xf>
    <xf numFmtId="0" fontId="22" fillId="0" borderId="13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165" fontId="11" fillId="0" borderId="36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165" fontId="11" fillId="0" borderId="40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65" fontId="11" fillId="0" borderId="37" xfId="0" applyNumberFormat="1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left" vertical="center"/>
    </xf>
    <xf numFmtId="0" fontId="11" fillId="0" borderId="21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/>
    </xf>
    <xf numFmtId="0" fontId="10" fillId="2" borderId="52" xfId="0" applyFont="1" applyFill="1" applyBorder="1" applyAlignment="1">
      <alignment horizontal="center" vertical="top"/>
    </xf>
    <xf numFmtId="0" fontId="10" fillId="2" borderId="53" xfId="0" applyFont="1" applyFill="1" applyBorder="1" applyAlignment="1">
      <alignment horizontal="center" vertical="top"/>
    </xf>
    <xf numFmtId="0" fontId="11" fillId="0" borderId="51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vertical="center"/>
    </xf>
    <xf numFmtId="0" fontId="11" fillId="0" borderId="55" xfId="0" applyFont="1" applyFill="1" applyBorder="1" applyAlignment="1">
      <alignment horizontal="left" vertical="center"/>
    </xf>
    <xf numFmtId="0" fontId="11" fillId="0" borderId="39" xfId="0" applyFont="1" applyFill="1" applyBorder="1" applyAlignment="1">
      <alignment horizontal="left" vertical="center"/>
    </xf>
    <xf numFmtId="0" fontId="11" fillId="0" borderId="59" xfId="0" applyFont="1" applyFill="1" applyBorder="1" applyAlignment="1">
      <alignment horizontal="left" vertical="center"/>
    </xf>
    <xf numFmtId="0" fontId="11" fillId="0" borderId="37" xfId="0" applyFont="1" applyFill="1" applyBorder="1" applyAlignment="1">
      <alignment horizontal="left" vertical="center"/>
    </xf>
    <xf numFmtId="14" fontId="35" fillId="3" borderId="19" xfId="0" applyNumberFormat="1" applyFont="1" applyFill="1" applyBorder="1" applyAlignment="1">
      <alignment horizontal="center"/>
    </xf>
    <xf numFmtId="14" fontId="36" fillId="3" borderId="19" xfId="0" applyNumberFormat="1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vertical="center"/>
    </xf>
    <xf numFmtId="0" fontId="26" fillId="0" borderId="0" xfId="4" applyFont="1" applyAlignment="1">
      <alignment horizontal="left"/>
    </xf>
    <xf numFmtId="0" fontId="32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left" vertical="top" wrapText="1"/>
    </xf>
    <xf numFmtId="0" fontId="11" fillId="0" borderId="10" xfId="0" applyFont="1" applyFill="1" applyBorder="1" applyAlignment="1">
      <alignment horizontal="left" vertical="top" wrapText="1"/>
    </xf>
    <xf numFmtId="0" fontId="11" fillId="0" borderId="43" xfId="0" applyFont="1" applyFill="1" applyBorder="1" applyAlignment="1">
      <alignment horizontal="left" vertical="top" wrapText="1"/>
    </xf>
    <xf numFmtId="0" fontId="11" fillId="0" borderId="54" xfId="0" applyFont="1" applyFill="1" applyBorder="1" applyAlignment="1">
      <alignment horizontal="left" vertical="center"/>
    </xf>
    <xf numFmtId="0" fontId="11" fillId="0" borderId="33" xfId="0" applyFont="1" applyFill="1" applyBorder="1" applyAlignment="1">
      <alignment horizontal="left" vertical="center"/>
    </xf>
    <xf numFmtId="0" fontId="11" fillId="0" borderId="57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0" borderId="58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5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56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14" fontId="35" fillId="3" borderId="19" xfId="0" applyNumberFormat="1" applyFont="1" applyFill="1" applyBorder="1" applyAlignment="1">
      <alignment horizontal="right"/>
    </xf>
    <xf numFmtId="14" fontId="36" fillId="3" borderId="19" xfId="0" applyNumberFormat="1" applyFont="1" applyFill="1" applyBorder="1" applyAlignment="1">
      <alignment horizontal="right"/>
    </xf>
    <xf numFmtId="0" fontId="10" fillId="4" borderId="14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 wrapText="1"/>
    </xf>
  </cellXfs>
  <cellStyles count="6">
    <cellStyle name="Normal 2" xfId="5"/>
    <cellStyle name="Normal_ct2003-12" xfId="1"/>
    <cellStyle name="Гиперссылка" xfId="4" builtinId="8"/>
    <cellStyle name="Звичайний 2" xfId="2"/>
    <cellStyle name="Звичайний 3" xfId="3"/>
    <cellStyle name="Обычный" xfId="0" builtinId="0"/>
  </cellStyles>
  <dxfs count="0"/>
  <tableStyles count="0" defaultTableStyle="TableStyleMedium2" defaultPivotStyle="PivotStyleLight16"/>
  <colors>
    <mruColors>
      <color rgb="FFFF5050"/>
      <color rgb="FFDA0000"/>
      <color rgb="FFF20000"/>
      <color rgb="FFFF6600"/>
      <color rgb="FFFFFFCC"/>
      <color rgb="FF6600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png"/><Relationship Id="rId18" Type="http://schemas.openxmlformats.org/officeDocument/2006/relationships/image" Target="../media/image53.png"/><Relationship Id="rId3" Type="http://schemas.openxmlformats.org/officeDocument/2006/relationships/image" Target="../media/image2.png"/><Relationship Id="rId21" Type="http://schemas.openxmlformats.org/officeDocument/2006/relationships/image" Target="../media/image56.png"/><Relationship Id="rId7" Type="http://schemas.openxmlformats.org/officeDocument/2006/relationships/image" Target="../media/image8.png"/><Relationship Id="rId12" Type="http://schemas.openxmlformats.org/officeDocument/2006/relationships/image" Target="../media/image20.emf"/><Relationship Id="rId17" Type="http://schemas.openxmlformats.org/officeDocument/2006/relationships/image" Target="../media/image52.png"/><Relationship Id="rId2" Type="http://schemas.openxmlformats.org/officeDocument/2006/relationships/image" Target="../media/image47.pn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1" Type="http://schemas.openxmlformats.org/officeDocument/2006/relationships/image" Target="../media/image6.png"/><Relationship Id="rId6" Type="http://schemas.openxmlformats.org/officeDocument/2006/relationships/image" Target="../media/image7.png"/><Relationship Id="rId11" Type="http://schemas.openxmlformats.org/officeDocument/2006/relationships/image" Target="../media/image19.png"/><Relationship Id="rId5" Type="http://schemas.openxmlformats.org/officeDocument/2006/relationships/image" Target="../media/image4.png"/><Relationship Id="rId15" Type="http://schemas.openxmlformats.org/officeDocument/2006/relationships/image" Target="../media/image50.png"/><Relationship Id="rId10" Type="http://schemas.openxmlformats.org/officeDocument/2006/relationships/image" Target="../media/image12.png"/><Relationship Id="rId19" Type="http://schemas.openxmlformats.org/officeDocument/2006/relationships/image" Target="../media/image54.png"/><Relationship Id="rId4" Type="http://schemas.openxmlformats.org/officeDocument/2006/relationships/image" Target="../media/image3.png"/><Relationship Id="rId9" Type="http://schemas.openxmlformats.org/officeDocument/2006/relationships/image" Target="../media/image11.png"/><Relationship Id="rId14" Type="http://schemas.openxmlformats.org/officeDocument/2006/relationships/image" Target="../media/image49.png"/><Relationship Id="rId22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5.png"/><Relationship Id="rId18" Type="http://schemas.openxmlformats.org/officeDocument/2006/relationships/image" Target="../media/image39.png"/><Relationship Id="rId3" Type="http://schemas.openxmlformats.org/officeDocument/2006/relationships/image" Target="../media/image14.jpeg"/><Relationship Id="rId21" Type="http://schemas.openxmlformats.org/officeDocument/2006/relationships/image" Target="../media/image47.png"/><Relationship Id="rId7" Type="http://schemas.openxmlformats.org/officeDocument/2006/relationships/image" Target="../media/image17.jpeg"/><Relationship Id="rId12" Type="http://schemas.openxmlformats.org/officeDocument/2006/relationships/image" Target="../media/image12.png"/><Relationship Id="rId17" Type="http://schemas.openxmlformats.org/officeDocument/2006/relationships/image" Target="../media/image31.png"/><Relationship Id="rId2" Type="http://schemas.openxmlformats.org/officeDocument/2006/relationships/image" Target="../media/image23.png"/><Relationship Id="rId16" Type="http://schemas.openxmlformats.org/officeDocument/2006/relationships/image" Target="../media/image30.png"/><Relationship Id="rId20" Type="http://schemas.openxmlformats.org/officeDocument/2006/relationships/image" Target="../media/image57.png"/><Relationship Id="rId1" Type="http://schemas.openxmlformats.org/officeDocument/2006/relationships/image" Target="../media/image16.png"/><Relationship Id="rId6" Type="http://schemas.openxmlformats.org/officeDocument/2006/relationships/image" Target="../media/image24.png"/><Relationship Id="rId11" Type="http://schemas.openxmlformats.org/officeDocument/2006/relationships/image" Target="../media/image27.png"/><Relationship Id="rId5" Type="http://schemas.openxmlformats.org/officeDocument/2006/relationships/image" Target="../media/image15.png"/><Relationship Id="rId15" Type="http://schemas.openxmlformats.org/officeDocument/2006/relationships/image" Target="../media/image29.png"/><Relationship Id="rId23" Type="http://schemas.openxmlformats.org/officeDocument/2006/relationships/image" Target="../media/image48.png"/><Relationship Id="rId10" Type="http://schemas.openxmlformats.org/officeDocument/2006/relationships/image" Target="../media/image26.png"/><Relationship Id="rId19" Type="http://schemas.openxmlformats.org/officeDocument/2006/relationships/image" Target="../media/image40.png"/><Relationship Id="rId4" Type="http://schemas.openxmlformats.org/officeDocument/2006/relationships/image" Target="../media/image22.png"/><Relationship Id="rId9" Type="http://schemas.openxmlformats.org/officeDocument/2006/relationships/image" Target="../media/image18.jpeg"/><Relationship Id="rId14" Type="http://schemas.openxmlformats.org/officeDocument/2006/relationships/image" Target="../media/image21.png"/><Relationship Id="rId22" Type="http://schemas.openxmlformats.org/officeDocument/2006/relationships/image" Target="../media/image5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18" Type="http://schemas.openxmlformats.org/officeDocument/2006/relationships/image" Target="../media/image47.png"/><Relationship Id="rId3" Type="http://schemas.openxmlformats.org/officeDocument/2006/relationships/image" Target="../media/image61.png"/><Relationship Id="rId21" Type="http://schemas.openxmlformats.org/officeDocument/2006/relationships/image" Target="../media/image48.pn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17" Type="http://schemas.openxmlformats.org/officeDocument/2006/relationships/image" Target="../media/image75.png"/><Relationship Id="rId2" Type="http://schemas.openxmlformats.org/officeDocument/2006/relationships/image" Target="../media/image60.png"/><Relationship Id="rId16" Type="http://schemas.openxmlformats.org/officeDocument/2006/relationships/image" Target="../media/image74.png"/><Relationship Id="rId20" Type="http://schemas.openxmlformats.org/officeDocument/2006/relationships/image" Target="../media/image77.png"/><Relationship Id="rId1" Type="http://schemas.openxmlformats.org/officeDocument/2006/relationships/image" Target="../media/image59.emf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5" Type="http://schemas.openxmlformats.org/officeDocument/2006/relationships/image" Target="../media/image73.png"/><Relationship Id="rId10" Type="http://schemas.openxmlformats.org/officeDocument/2006/relationships/image" Target="../media/image68.png"/><Relationship Id="rId19" Type="http://schemas.openxmlformats.org/officeDocument/2006/relationships/image" Target="../media/image76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0</xdr:col>
      <xdr:colOff>304800</xdr:colOff>
      <xdr:row>48</xdr:row>
      <xdr:rowOff>171450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7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7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800099</xdr:colOff>
      <xdr:row>3</xdr:row>
      <xdr:rowOff>57151</xdr:rowOff>
    </xdr:from>
    <xdr:ext cx="1019176" cy="40005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099" y="1209676"/>
          <a:ext cx="1019176" cy="400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95250</xdr:colOff>
      <xdr:row>4</xdr:row>
      <xdr:rowOff>85725</xdr:rowOff>
    </xdr:from>
    <xdr:to>
      <xdr:col>0</xdr:col>
      <xdr:colOff>2724150</xdr:colOff>
      <xdr:row>4</xdr:row>
      <xdr:rowOff>381772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704975"/>
          <a:ext cx="2628900" cy="296047"/>
        </a:xfrm>
        <a:prstGeom prst="rect">
          <a:avLst/>
        </a:prstGeom>
      </xdr:spPr>
    </xdr:pic>
    <xdr:clientData/>
  </xdr:twoCellAnchor>
  <xdr:twoCellAnchor editAs="oneCell">
    <xdr:from>
      <xdr:col>0</xdr:col>
      <xdr:colOff>434622</xdr:colOff>
      <xdr:row>16</xdr:row>
      <xdr:rowOff>171450</xdr:rowOff>
    </xdr:from>
    <xdr:to>
      <xdr:col>0</xdr:col>
      <xdr:colOff>2156776</xdr:colOff>
      <xdr:row>21</xdr:row>
      <xdr:rowOff>152399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622" y="4543425"/>
          <a:ext cx="1722154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13</xdr:row>
      <xdr:rowOff>95250</xdr:rowOff>
    </xdr:from>
    <xdr:to>
      <xdr:col>0</xdr:col>
      <xdr:colOff>1819127</xdr:colOff>
      <xdr:row>14</xdr:row>
      <xdr:rowOff>199986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175" y="7086600"/>
          <a:ext cx="1180952" cy="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24</xdr:row>
      <xdr:rowOff>57150</xdr:rowOff>
    </xdr:from>
    <xdr:to>
      <xdr:col>0</xdr:col>
      <xdr:colOff>2219100</xdr:colOff>
      <xdr:row>29</xdr:row>
      <xdr:rowOff>161781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" y="6657975"/>
          <a:ext cx="1800000" cy="1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</xdr:row>
      <xdr:rowOff>85725</xdr:rowOff>
    </xdr:from>
    <xdr:to>
      <xdr:col>0</xdr:col>
      <xdr:colOff>2228618</xdr:colOff>
      <xdr:row>39</xdr:row>
      <xdr:rowOff>18901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8572500"/>
          <a:ext cx="1857143" cy="1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43</xdr:row>
      <xdr:rowOff>142875</xdr:rowOff>
    </xdr:from>
    <xdr:to>
      <xdr:col>0</xdr:col>
      <xdr:colOff>1914525</xdr:colOff>
      <xdr:row>45</xdr:row>
      <xdr:rowOff>134245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1525" y="11134725"/>
          <a:ext cx="1143000" cy="41047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48</xdr:row>
      <xdr:rowOff>76200</xdr:rowOff>
    </xdr:from>
    <xdr:to>
      <xdr:col>0</xdr:col>
      <xdr:colOff>2238150</xdr:colOff>
      <xdr:row>52</xdr:row>
      <xdr:rowOff>142762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150" y="11153775"/>
          <a:ext cx="180000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56</xdr:row>
      <xdr:rowOff>0</xdr:rowOff>
    </xdr:from>
    <xdr:to>
      <xdr:col>0</xdr:col>
      <xdr:colOff>2152436</xdr:colOff>
      <xdr:row>60</xdr:row>
      <xdr:rowOff>76086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0" y="13306425"/>
          <a:ext cx="1714286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64</xdr:row>
      <xdr:rowOff>19050</xdr:rowOff>
    </xdr:from>
    <xdr:to>
      <xdr:col>0</xdr:col>
      <xdr:colOff>2161957</xdr:colOff>
      <xdr:row>68</xdr:row>
      <xdr:rowOff>104660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9100" y="15001875"/>
          <a:ext cx="1742857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73</xdr:row>
      <xdr:rowOff>76200</xdr:rowOff>
    </xdr:from>
    <xdr:to>
      <xdr:col>0</xdr:col>
      <xdr:colOff>2047876</xdr:colOff>
      <xdr:row>75</xdr:row>
      <xdr:rowOff>131990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51" y="15068550"/>
          <a:ext cx="1381125" cy="51299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77</xdr:row>
      <xdr:rowOff>76200</xdr:rowOff>
    </xdr:from>
    <xdr:to>
      <xdr:col>0</xdr:col>
      <xdr:colOff>2277772</xdr:colOff>
      <xdr:row>81</xdr:row>
      <xdr:rowOff>47625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475" y="17859375"/>
          <a:ext cx="190629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87</xdr:row>
      <xdr:rowOff>104775</xdr:rowOff>
    </xdr:from>
    <xdr:to>
      <xdr:col>0</xdr:col>
      <xdr:colOff>1762126</xdr:colOff>
      <xdr:row>92</xdr:row>
      <xdr:rowOff>98244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1476" y="19621500"/>
          <a:ext cx="1390650" cy="123171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128</xdr:row>
      <xdr:rowOff>66675</xdr:rowOff>
    </xdr:from>
    <xdr:to>
      <xdr:col>0</xdr:col>
      <xdr:colOff>2157280</xdr:colOff>
      <xdr:row>132</xdr:row>
      <xdr:rowOff>22374</xdr:rowOff>
    </xdr:to>
    <xdr:pic>
      <xdr:nvPicPr>
        <xdr:cNvPr id="46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9384625"/>
          <a:ext cx="1642930" cy="7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138</xdr:row>
      <xdr:rowOff>142875</xdr:rowOff>
    </xdr:from>
    <xdr:to>
      <xdr:col>0</xdr:col>
      <xdr:colOff>2099913</xdr:colOff>
      <xdr:row>142</xdr:row>
      <xdr:rowOff>28575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50" y="31356300"/>
          <a:ext cx="1623663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115</xdr:row>
      <xdr:rowOff>200025</xdr:rowOff>
    </xdr:from>
    <xdr:to>
      <xdr:col>0</xdr:col>
      <xdr:colOff>1952944</xdr:colOff>
      <xdr:row>120</xdr:row>
      <xdr:rowOff>171449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9125" y="26593800"/>
          <a:ext cx="1333819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638174</xdr:colOff>
      <xdr:row>150</xdr:row>
      <xdr:rowOff>28574</xdr:rowOff>
    </xdr:from>
    <xdr:to>
      <xdr:col>0</xdr:col>
      <xdr:colOff>2190750</xdr:colOff>
      <xdr:row>156</xdr:row>
      <xdr:rowOff>109028</xdr:rowOff>
    </xdr:to>
    <xdr:pic>
      <xdr:nvPicPr>
        <xdr:cNvPr id="51" name="Рисунок 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33956624"/>
          <a:ext cx="1552576" cy="133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427582</xdr:colOff>
      <xdr:row>176</xdr:row>
      <xdr:rowOff>133350</xdr:rowOff>
    </xdr:from>
    <xdr:to>
      <xdr:col>0</xdr:col>
      <xdr:colOff>2253774</xdr:colOff>
      <xdr:row>179</xdr:row>
      <xdr:rowOff>193327</xdr:rowOff>
    </xdr:to>
    <xdr:pic>
      <xdr:nvPicPr>
        <xdr:cNvPr id="52" name="Рисунок 29" descr="FHQ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82" y="39624000"/>
          <a:ext cx="1826192" cy="860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95</xdr:row>
      <xdr:rowOff>9525</xdr:rowOff>
    </xdr:from>
    <xdr:to>
      <xdr:col>0</xdr:col>
      <xdr:colOff>2168041</xdr:colOff>
      <xdr:row>98</xdr:row>
      <xdr:rowOff>114300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4350" y="18602325"/>
          <a:ext cx="1653691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93</xdr:row>
      <xdr:rowOff>38101</xdr:rowOff>
    </xdr:from>
    <xdr:to>
      <xdr:col>0</xdr:col>
      <xdr:colOff>2085975</xdr:colOff>
      <xdr:row>94</xdr:row>
      <xdr:rowOff>131611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18173701"/>
          <a:ext cx="1409699" cy="34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196</xdr:row>
      <xdr:rowOff>9525</xdr:rowOff>
    </xdr:from>
    <xdr:to>
      <xdr:col>0</xdr:col>
      <xdr:colOff>2257193</xdr:colOff>
      <xdr:row>198</xdr:row>
      <xdr:rowOff>180892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0050" y="44462700"/>
          <a:ext cx="1857143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2143125</xdr:colOff>
      <xdr:row>133</xdr:row>
      <xdr:rowOff>152400</xdr:rowOff>
    </xdr:from>
    <xdr:to>
      <xdr:col>0</xdr:col>
      <xdr:colOff>2714554</xdr:colOff>
      <xdr:row>136</xdr:row>
      <xdr:rowOff>171369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3125" y="30318075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121</xdr:row>
      <xdr:rowOff>133350</xdr:rowOff>
    </xdr:from>
    <xdr:to>
      <xdr:col>0</xdr:col>
      <xdr:colOff>2743126</xdr:colOff>
      <xdr:row>124</xdr:row>
      <xdr:rowOff>161843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52650" y="27784425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142</xdr:row>
      <xdr:rowOff>123825</xdr:rowOff>
    </xdr:from>
    <xdr:to>
      <xdr:col>0</xdr:col>
      <xdr:colOff>2733602</xdr:colOff>
      <xdr:row>145</xdr:row>
      <xdr:rowOff>171365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52650" y="32175450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158</xdr:row>
      <xdr:rowOff>123825</xdr:rowOff>
    </xdr:from>
    <xdr:to>
      <xdr:col>0</xdr:col>
      <xdr:colOff>2714551</xdr:colOff>
      <xdr:row>161</xdr:row>
      <xdr:rowOff>152318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24075" y="35528250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170</xdr:row>
      <xdr:rowOff>142875</xdr:rowOff>
    </xdr:from>
    <xdr:to>
      <xdr:col>0</xdr:col>
      <xdr:colOff>2724079</xdr:colOff>
      <xdr:row>173</xdr:row>
      <xdr:rowOff>161844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52650" y="38061900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2143125</xdr:colOff>
      <xdr:row>180</xdr:row>
      <xdr:rowOff>95250</xdr:rowOff>
    </xdr:from>
    <xdr:to>
      <xdr:col>0</xdr:col>
      <xdr:colOff>2724077</xdr:colOff>
      <xdr:row>182</xdr:row>
      <xdr:rowOff>238040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3125" y="40452675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2305051</xdr:colOff>
      <xdr:row>38</xdr:row>
      <xdr:rowOff>66675</xdr:rowOff>
    </xdr:from>
    <xdr:to>
      <xdr:col>0</xdr:col>
      <xdr:colOff>2729875</xdr:colOff>
      <xdr:row>42</xdr:row>
      <xdr:rowOff>133350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5051" y="90487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2305050</xdr:colOff>
      <xdr:row>68</xdr:row>
      <xdr:rowOff>85725</xdr:rowOff>
    </xdr:from>
    <xdr:to>
      <xdr:col>0</xdr:col>
      <xdr:colOff>2729874</xdr:colOff>
      <xdr:row>72</xdr:row>
      <xdr:rowOff>152400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5050" y="1535430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89</xdr:row>
      <xdr:rowOff>47625</xdr:rowOff>
    </xdr:from>
    <xdr:to>
      <xdr:col>0</xdr:col>
      <xdr:colOff>2710824</xdr:colOff>
      <xdr:row>92</xdr:row>
      <xdr:rowOff>209550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86000" y="200596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95</xdr:row>
      <xdr:rowOff>66675</xdr:rowOff>
    </xdr:from>
    <xdr:to>
      <xdr:col>0</xdr:col>
      <xdr:colOff>2748924</xdr:colOff>
      <xdr:row>98</xdr:row>
      <xdr:rowOff>228600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24100" y="2156460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207</xdr:row>
      <xdr:rowOff>190500</xdr:rowOff>
    </xdr:from>
    <xdr:to>
      <xdr:col>0</xdr:col>
      <xdr:colOff>2276237</xdr:colOff>
      <xdr:row>212</xdr:row>
      <xdr:rowOff>199869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71475" y="44415075"/>
          <a:ext cx="1904762" cy="1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217</xdr:row>
      <xdr:rowOff>57150</xdr:rowOff>
    </xdr:from>
    <xdr:to>
      <xdr:col>0</xdr:col>
      <xdr:colOff>1978608</xdr:colOff>
      <xdr:row>221</xdr:row>
      <xdr:rowOff>142875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04850" y="34918650"/>
          <a:ext cx="1273758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164</xdr:row>
      <xdr:rowOff>9525</xdr:rowOff>
    </xdr:from>
    <xdr:to>
      <xdr:col>0</xdr:col>
      <xdr:colOff>2371487</xdr:colOff>
      <xdr:row>170</xdr:row>
      <xdr:rowOff>18892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6725" y="36871275"/>
          <a:ext cx="1904762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199</xdr:row>
      <xdr:rowOff>85723</xdr:rowOff>
    </xdr:from>
    <xdr:to>
      <xdr:col>0</xdr:col>
      <xdr:colOff>895350</xdr:colOff>
      <xdr:row>201</xdr:row>
      <xdr:rowOff>158780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3875" y="45281848"/>
          <a:ext cx="371475" cy="56835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1143001</xdr:colOff>
      <xdr:row>198</xdr:row>
      <xdr:rowOff>200024</xdr:rowOff>
    </xdr:from>
    <xdr:to>
      <xdr:col>0</xdr:col>
      <xdr:colOff>1589173</xdr:colOff>
      <xdr:row>202</xdr:row>
      <xdr:rowOff>57149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43001" y="45148499"/>
          <a:ext cx="44617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1771651</xdr:colOff>
      <xdr:row>198</xdr:row>
      <xdr:rowOff>152400</xdr:rowOff>
    </xdr:from>
    <xdr:to>
      <xdr:col>0</xdr:col>
      <xdr:colOff>2130879</xdr:colOff>
      <xdr:row>202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71651" y="45100875"/>
          <a:ext cx="35922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</xdr:row>
      <xdr:rowOff>200025</xdr:rowOff>
    </xdr:from>
    <xdr:to>
      <xdr:col>0</xdr:col>
      <xdr:colOff>2378979</xdr:colOff>
      <xdr:row>11</xdr:row>
      <xdr:rowOff>180975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8125" y="3114675"/>
          <a:ext cx="214085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5</xdr:row>
      <xdr:rowOff>114300</xdr:rowOff>
    </xdr:from>
    <xdr:to>
      <xdr:col>0</xdr:col>
      <xdr:colOff>2015152</xdr:colOff>
      <xdr:row>7</xdr:row>
      <xdr:rowOff>66675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62000" y="2200275"/>
          <a:ext cx="1253152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99</xdr:row>
      <xdr:rowOff>161925</xdr:rowOff>
    </xdr:from>
    <xdr:to>
      <xdr:col>0</xdr:col>
      <xdr:colOff>2047875</xdr:colOff>
      <xdr:row>100</xdr:row>
      <xdr:rowOff>202014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62000" y="23126700"/>
          <a:ext cx="1285875" cy="24963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103</xdr:row>
      <xdr:rowOff>47625</xdr:rowOff>
    </xdr:from>
    <xdr:to>
      <xdr:col>0</xdr:col>
      <xdr:colOff>2347662</xdr:colOff>
      <xdr:row>108</xdr:row>
      <xdr:rowOff>133350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5800" y="23850600"/>
          <a:ext cx="1661862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2314575</xdr:colOff>
      <xdr:row>82</xdr:row>
      <xdr:rowOff>180975</xdr:rowOff>
    </xdr:from>
    <xdr:to>
      <xdr:col>0</xdr:col>
      <xdr:colOff>2739399</xdr:colOff>
      <xdr:row>86</xdr:row>
      <xdr:rowOff>171450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14575" y="1855470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185</xdr:row>
      <xdr:rowOff>171450</xdr:rowOff>
    </xdr:from>
    <xdr:to>
      <xdr:col>0</xdr:col>
      <xdr:colOff>895350</xdr:colOff>
      <xdr:row>188</xdr:row>
      <xdr:rowOff>180975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2875" y="4268152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185</xdr:row>
      <xdr:rowOff>161925</xdr:rowOff>
    </xdr:from>
    <xdr:to>
      <xdr:col>0</xdr:col>
      <xdr:colOff>2009656</xdr:colOff>
      <xdr:row>190</xdr:row>
      <xdr:rowOff>199864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57275" y="42672000"/>
          <a:ext cx="952381" cy="1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2000251</xdr:colOff>
      <xdr:row>185</xdr:row>
      <xdr:rowOff>200025</xdr:rowOff>
    </xdr:from>
    <xdr:to>
      <xdr:col>0</xdr:col>
      <xdr:colOff>2670889</xdr:colOff>
      <xdr:row>188</xdr:row>
      <xdr:rowOff>114300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00251" y="42710100"/>
          <a:ext cx="6706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202</xdr:row>
      <xdr:rowOff>38101</xdr:rowOff>
    </xdr:from>
    <xdr:to>
      <xdr:col>0</xdr:col>
      <xdr:colOff>1184024</xdr:colOff>
      <xdr:row>204</xdr:row>
      <xdr:rowOff>209551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3876" y="45977176"/>
          <a:ext cx="660148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202</xdr:row>
      <xdr:rowOff>57151</xdr:rowOff>
    </xdr:from>
    <xdr:to>
      <xdr:col>0</xdr:col>
      <xdr:colOff>2154685</xdr:colOff>
      <xdr:row>204</xdr:row>
      <xdr:rowOff>209551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4500" y="45996226"/>
          <a:ext cx="440185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184</xdr:row>
      <xdr:rowOff>19051</xdr:rowOff>
    </xdr:from>
    <xdr:to>
      <xdr:col>2</xdr:col>
      <xdr:colOff>295275</xdr:colOff>
      <xdr:row>184</xdr:row>
      <xdr:rowOff>259081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67301" y="42281476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184</xdr:row>
      <xdr:rowOff>19050</xdr:rowOff>
    </xdr:from>
    <xdr:to>
      <xdr:col>2</xdr:col>
      <xdr:colOff>523875</xdr:colOff>
      <xdr:row>184</xdr:row>
      <xdr:rowOff>257175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14950" y="422814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189</xdr:row>
      <xdr:rowOff>9526</xdr:rowOff>
    </xdr:from>
    <xdr:to>
      <xdr:col>2</xdr:col>
      <xdr:colOff>295274</xdr:colOff>
      <xdr:row>189</xdr:row>
      <xdr:rowOff>249556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67300" y="43510201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189</xdr:row>
      <xdr:rowOff>9525</xdr:rowOff>
    </xdr:from>
    <xdr:to>
      <xdr:col>2</xdr:col>
      <xdr:colOff>523874</xdr:colOff>
      <xdr:row>189</xdr:row>
      <xdr:rowOff>247650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14949" y="435102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190</xdr:row>
      <xdr:rowOff>9526</xdr:rowOff>
    </xdr:from>
    <xdr:to>
      <xdr:col>2</xdr:col>
      <xdr:colOff>304799</xdr:colOff>
      <xdr:row>190</xdr:row>
      <xdr:rowOff>249556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76825" y="43767376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190</xdr:row>
      <xdr:rowOff>9525</xdr:rowOff>
    </xdr:from>
    <xdr:to>
      <xdr:col>2</xdr:col>
      <xdr:colOff>533399</xdr:colOff>
      <xdr:row>190</xdr:row>
      <xdr:rowOff>247650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24474" y="437673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191</xdr:row>
      <xdr:rowOff>9525</xdr:rowOff>
    </xdr:from>
    <xdr:to>
      <xdr:col>0</xdr:col>
      <xdr:colOff>266699</xdr:colOff>
      <xdr:row>192</xdr:row>
      <xdr:rowOff>1905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44043600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192</xdr:row>
      <xdr:rowOff>0</xdr:rowOff>
    </xdr:from>
    <xdr:to>
      <xdr:col>0</xdr:col>
      <xdr:colOff>247650</xdr:colOff>
      <xdr:row>192</xdr:row>
      <xdr:rowOff>238125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4428172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543872</xdr:colOff>
      <xdr:row>184</xdr:row>
      <xdr:rowOff>11258</xdr:rowOff>
    </xdr:from>
    <xdr:to>
      <xdr:col>2</xdr:col>
      <xdr:colOff>781493</xdr:colOff>
      <xdr:row>185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573072" y="42273683"/>
          <a:ext cx="237621" cy="2554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192</xdr:row>
      <xdr:rowOff>238125</xdr:rowOff>
    </xdr:from>
    <xdr:to>
      <xdr:col>0</xdr:col>
      <xdr:colOff>256671</xdr:colOff>
      <xdr:row>193</xdr:row>
      <xdr:rowOff>245917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44519850"/>
          <a:ext cx="237621" cy="255442"/>
        </a:xfrm>
        <a:prstGeom prst="rect">
          <a:avLst/>
        </a:prstGeom>
      </xdr:spPr>
    </xdr:pic>
    <xdr:clientData/>
  </xdr:twoCellAnchor>
  <xdr:twoCellAnchor editAs="oneCell">
    <xdr:from>
      <xdr:col>0</xdr:col>
      <xdr:colOff>2314575</xdr:colOff>
      <xdr:row>108</xdr:row>
      <xdr:rowOff>123825</xdr:rowOff>
    </xdr:from>
    <xdr:to>
      <xdr:col>0</xdr:col>
      <xdr:colOff>2739399</xdr:colOff>
      <xdr:row>112</xdr:row>
      <xdr:rowOff>190500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14575" y="249745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0</xdr:rowOff>
    </xdr:from>
    <xdr:to>
      <xdr:col>11</xdr:col>
      <xdr:colOff>28349</xdr:colOff>
      <xdr:row>5</xdr:row>
      <xdr:rowOff>123586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468475" y="0"/>
          <a:ext cx="1809524" cy="1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2133601</xdr:colOff>
      <xdr:row>6</xdr:row>
      <xdr:rowOff>171451</xdr:rowOff>
    </xdr:from>
    <xdr:to>
      <xdr:col>0</xdr:col>
      <xdr:colOff>2732965</xdr:colOff>
      <xdr:row>8</xdr:row>
      <xdr:rowOff>209551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33601" y="2238376"/>
          <a:ext cx="59936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14</xdr:row>
      <xdr:rowOff>28575</xdr:rowOff>
    </xdr:from>
    <xdr:to>
      <xdr:col>0</xdr:col>
      <xdr:colOff>2723439</xdr:colOff>
      <xdr:row>16</xdr:row>
      <xdr:rowOff>200025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24075" y="4238625"/>
          <a:ext cx="59936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2133600</xdr:colOff>
      <xdr:row>74</xdr:row>
      <xdr:rowOff>200025</xdr:rowOff>
    </xdr:from>
    <xdr:to>
      <xdr:col>0</xdr:col>
      <xdr:colOff>2732964</xdr:colOff>
      <xdr:row>77</xdr:row>
      <xdr:rowOff>104775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33600" y="17002125"/>
          <a:ext cx="59936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1685925</xdr:colOff>
      <xdr:row>87</xdr:row>
      <xdr:rowOff>19050</xdr:rowOff>
    </xdr:from>
    <xdr:to>
      <xdr:col>0</xdr:col>
      <xdr:colOff>2285289</xdr:colOff>
      <xdr:row>89</xdr:row>
      <xdr:rowOff>114300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85925" y="19792950"/>
          <a:ext cx="59936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222</xdr:row>
      <xdr:rowOff>200025</xdr:rowOff>
    </xdr:from>
    <xdr:to>
      <xdr:col>1</xdr:col>
      <xdr:colOff>2171701</xdr:colOff>
      <xdr:row>225</xdr:row>
      <xdr:rowOff>149038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" y="50701575"/>
          <a:ext cx="4953000" cy="69196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2400300" cy="485775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9050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219075</xdr:colOff>
      <xdr:row>0</xdr:row>
      <xdr:rowOff>9525</xdr:rowOff>
    </xdr:from>
    <xdr:to>
      <xdr:col>7</xdr:col>
      <xdr:colOff>914399</xdr:colOff>
      <xdr:row>2</xdr:row>
      <xdr:rowOff>127594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182225" y="9525"/>
          <a:ext cx="1809749" cy="660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1095375</xdr:colOff>
      <xdr:row>7</xdr:row>
      <xdr:rowOff>28575</xdr:rowOff>
    </xdr:from>
    <xdr:to>
      <xdr:col>0</xdr:col>
      <xdr:colOff>2190750</xdr:colOff>
      <xdr:row>8</xdr:row>
      <xdr:rowOff>349738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3209925"/>
          <a:ext cx="1095375" cy="70216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02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02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114300</xdr:colOff>
      <xdr:row>0</xdr:row>
      <xdr:rowOff>95250</xdr:rowOff>
    </xdr:from>
    <xdr:ext cx="2400300" cy="485775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95250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85725</xdr:colOff>
      <xdr:row>4</xdr:row>
      <xdr:rowOff>95250</xdr:rowOff>
    </xdr:from>
    <xdr:to>
      <xdr:col>0</xdr:col>
      <xdr:colOff>2714625</xdr:colOff>
      <xdr:row>4</xdr:row>
      <xdr:rowOff>391297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2047875"/>
          <a:ext cx="2628900" cy="296047"/>
        </a:xfrm>
        <a:prstGeom prst="rect">
          <a:avLst/>
        </a:prstGeom>
      </xdr:spPr>
    </xdr:pic>
    <xdr:clientData/>
  </xdr:twoCellAnchor>
  <xdr:twoCellAnchor editAs="oneCell">
    <xdr:from>
      <xdr:col>0</xdr:col>
      <xdr:colOff>167923</xdr:colOff>
      <xdr:row>6</xdr:row>
      <xdr:rowOff>28576</xdr:rowOff>
    </xdr:from>
    <xdr:to>
      <xdr:col>0</xdr:col>
      <xdr:colOff>1183679</xdr:colOff>
      <xdr:row>7</xdr:row>
      <xdr:rowOff>254320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923" y="2828926"/>
          <a:ext cx="1015756" cy="60674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5</xdr:row>
      <xdr:rowOff>47625</xdr:rowOff>
    </xdr:from>
    <xdr:to>
      <xdr:col>0</xdr:col>
      <xdr:colOff>1905000</xdr:colOff>
      <xdr:row>5</xdr:row>
      <xdr:rowOff>326462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2466975"/>
          <a:ext cx="1047750" cy="278837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9</xdr:row>
      <xdr:rowOff>19051</xdr:rowOff>
    </xdr:from>
    <xdr:to>
      <xdr:col>0</xdr:col>
      <xdr:colOff>1878768</xdr:colOff>
      <xdr:row>9</xdr:row>
      <xdr:rowOff>361951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" y="3962401"/>
          <a:ext cx="954843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19050</xdr:rowOff>
    </xdr:from>
    <xdr:to>
      <xdr:col>0</xdr:col>
      <xdr:colOff>1264014</xdr:colOff>
      <xdr:row>11</xdr:row>
      <xdr:rowOff>196798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4343400"/>
          <a:ext cx="1111614" cy="558748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11</xdr:row>
      <xdr:rowOff>104775</xdr:rowOff>
    </xdr:from>
    <xdr:to>
      <xdr:col>0</xdr:col>
      <xdr:colOff>2276475</xdr:colOff>
      <xdr:row>12</xdr:row>
      <xdr:rowOff>294286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0150" y="4810125"/>
          <a:ext cx="1076325" cy="570511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847727</xdr:colOff>
      <xdr:row>13</xdr:row>
      <xdr:rowOff>38100</xdr:rowOff>
    </xdr:from>
    <xdr:to>
      <xdr:col>0</xdr:col>
      <xdr:colOff>1943101</xdr:colOff>
      <xdr:row>14</xdr:row>
      <xdr:rowOff>63954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7" y="5505450"/>
          <a:ext cx="1095374" cy="406854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14</xdr:row>
      <xdr:rowOff>171450</xdr:rowOff>
    </xdr:from>
    <xdr:to>
      <xdr:col>0</xdr:col>
      <xdr:colOff>2130783</xdr:colOff>
      <xdr:row>16</xdr:row>
      <xdr:rowOff>142875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450" y="6019800"/>
          <a:ext cx="1578333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18</xdr:row>
      <xdr:rowOff>123825</xdr:rowOff>
    </xdr:from>
    <xdr:to>
      <xdr:col>0</xdr:col>
      <xdr:colOff>1962150</xdr:colOff>
      <xdr:row>20</xdr:row>
      <xdr:rowOff>40529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8175" y="7496175"/>
          <a:ext cx="1323975" cy="678704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17</xdr:row>
      <xdr:rowOff>28575</xdr:rowOff>
    </xdr:from>
    <xdr:to>
      <xdr:col>0</xdr:col>
      <xdr:colOff>1924051</xdr:colOff>
      <xdr:row>17</xdr:row>
      <xdr:rowOff>316717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7" y="7019925"/>
          <a:ext cx="1190624" cy="28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21</xdr:row>
      <xdr:rowOff>180975</xdr:rowOff>
    </xdr:from>
    <xdr:to>
      <xdr:col>0</xdr:col>
      <xdr:colOff>1884721</xdr:colOff>
      <xdr:row>22</xdr:row>
      <xdr:rowOff>590550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1975" y="8696325"/>
          <a:ext cx="132274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3</xdr:row>
      <xdr:rowOff>104775</xdr:rowOff>
    </xdr:from>
    <xdr:to>
      <xdr:col>0</xdr:col>
      <xdr:colOff>2000250</xdr:colOff>
      <xdr:row>3</xdr:row>
      <xdr:rowOff>443391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3425" y="1438275"/>
          <a:ext cx="1266825" cy="33861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7</xdr:row>
      <xdr:rowOff>152400</xdr:rowOff>
    </xdr:from>
    <xdr:to>
      <xdr:col>0</xdr:col>
      <xdr:colOff>2745581</xdr:colOff>
      <xdr:row>8</xdr:row>
      <xdr:rowOff>323850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500" y="3181350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11</xdr:row>
      <xdr:rowOff>180975</xdr:rowOff>
    </xdr:from>
    <xdr:to>
      <xdr:col>0</xdr:col>
      <xdr:colOff>2745581</xdr:colOff>
      <xdr:row>12</xdr:row>
      <xdr:rowOff>352425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500" y="4733925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15</xdr:row>
      <xdr:rowOff>180975</xdr:rowOff>
    </xdr:from>
    <xdr:to>
      <xdr:col>0</xdr:col>
      <xdr:colOff>2745581</xdr:colOff>
      <xdr:row>16</xdr:row>
      <xdr:rowOff>352425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500" y="6257925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2466975</xdr:colOff>
      <xdr:row>19</xdr:row>
      <xdr:rowOff>152400</xdr:rowOff>
    </xdr:from>
    <xdr:to>
      <xdr:col>0</xdr:col>
      <xdr:colOff>2736056</xdr:colOff>
      <xdr:row>20</xdr:row>
      <xdr:rowOff>323850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66975" y="7753350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22</xdr:row>
      <xdr:rowOff>180975</xdr:rowOff>
    </xdr:from>
    <xdr:to>
      <xdr:col>0</xdr:col>
      <xdr:colOff>2745581</xdr:colOff>
      <xdr:row>22</xdr:row>
      <xdr:rowOff>733425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500" y="9305925"/>
          <a:ext cx="269081" cy="552450"/>
        </a:xfrm>
        <a:prstGeom prst="rect">
          <a:avLst/>
        </a:prstGeom>
      </xdr:spPr>
    </xdr:pic>
    <xdr:clientData/>
  </xdr:twoCellAnchor>
  <xdr:oneCellAnchor>
    <xdr:from>
      <xdr:col>0</xdr:col>
      <xdr:colOff>847727</xdr:colOff>
      <xdr:row>24</xdr:row>
      <xdr:rowOff>38100</xdr:rowOff>
    </xdr:from>
    <xdr:ext cx="1095374" cy="406854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7" y="5095875"/>
          <a:ext cx="1095374" cy="406854"/>
        </a:xfrm>
        <a:prstGeom prst="rect">
          <a:avLst/>
        </a:prstGeom>
      </xdr:spPr>
    </xdr:pic>
    <xdr:clientData/>
  </xdr:oneCellAnchor>
  <xdr:oneCellAnchor>
    <xdr:from>
      <xdr:col>0</xdr:col>
      <xdr:colOff>733427</xdr:colOff>
      <xdr:row>28</xdr:row>
      <xdr:rowOff>28575</xdr:rowOff>
    </xdr:from>
    <xdr:ext cx="1190624" cy="288142"/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7" y="6610350"/>
          <a:ext cx="1190624" cy="28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2476500</xdr:colOff>
      <xdr:row>26</xdr:row>
      <xdr:rowOff>180975</xdr:rowOff>
    </xdr:from>
    <xdr:ext cx="269081" cy="552450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500" y="6000750"/>
          <a:ext cx="269081" cy="552450"/>
        </a:xfrm>
        <a:prstGeom prst="rect">
          <a:avLst/>
        </a:prstGeom>
      </xdr:spPr>
    </xdr:pic>
    <xdr:clientData/>
  </xdr:oneCellAnchor>
  <xdr:oneCellAnchor>
    <xdr:from>
      <xdr:col>0</xdr:col>
      <xdr:colOff>2466975</xdr:colOff>
      <xdr:row>30</xdr:row>
      <xdr:rowOff>152400</xdr:rowOff>
    </xdr:from>
    <xdr:ext cx="269081" cy="552450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66975" y="7496175"/>
          <a:ext cx="269081" cy="552450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25</xdr:row>
      <xdr:rowOff>123825</xdr:rowOff>
    </xdr:from>
    <xdr:to>
      <xdr:col>0</xdr:col>
      <xdr:colOff>2200275</xdr:colOff>
      <xdr:row>27</xdr:row>
      <xdr:rowOff>210115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8625" y="10344150"/>
          <a:ext cx="1771650" cy="84829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29</xdr:row>
      <xdr:rowOff>152401</xdr:rowOff>
    </xdr:from>
    <xdr:to>
      <xdr:col>0</xdr:col>
      <xdr:colOff>2057400</xdr:colOff>
      <xdr:row>31</xdr:row>
      <xdr:rowOff>121921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3400" y="11896726"/>
          <a:ext cx="1524000" cy="73152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28576</xdr:colOff>
      <xdr:row>0</xdr:row>
      <xdr:rowOff>19050</xdr:rowOff>
    </xdr:from>
    <xdr:to>
      <xdr:col>10</xdr:col>
      <xdr:colOff>234894</xdr:colOff>
      <xdr:row>5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449426" y="19050"/>
          <a:ext cx="1425518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2133601</xdr:colOff>
      <xdr:row>5</xdr:row>
      <xdr:rowOff>19050</xdr:rowOff>
    </xdr:from>
    <xdr:to>
      <xdr:col>0</xdr:col>
      <xdr:colOff>2757739</xdr:colOff>
      <xdr:row>6</xdr:row>
      <xdr:rowOff>257175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33601" y="1838325"/>
          <a:ext cx="62413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2228850</xdr:colOff>
      <xdr:row>24</xdr:row>
      <xdr:rowOff>28575</xdr:rowOff>
    </xdr:from>
    <xdr:to>
      <xdr:col>0</xdr:col>
      <xdr:colOff>2752725</xdr:colOff>
      <xdr:row>25</xdr:row>
      <xdr:rowOff>161056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28850" y="9677400"/>
          <a:ext cx="523875" cy="513481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2238375</xdr:colOff>
      <xdr:row>28</xdr:row>
      <xdr:rowOff>19050</xdr:rowOff>
    </xdr:from>
    <xdr:to>
      <xdr:col>0</xdr:col>
      <xdr:colOff>2762250</xdr:colOff>
      <xdr:row>29</xdr:row>
      <xdr:rowOff>151531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38375" y="11191875"/>
          <a:ext cx="523875" cy="513481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9</xdr:row>
      <xdr:rowOff>28575</xdr:rowOff>
    </xdr:from>
    <xdr:to>
      <xdr:col>0</xdr:col>
      <xdr:colOff>2748213</xdr:colOff>
      <xdr:row>10</xdr:row>
      <xdr:rowOff>266700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4075" y="3371850"/>
          <a:ext cx="62413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13</xdr:row>
      <xdr:rowOff>28575</xdr:rowOff>
    </xdr:from>
    <xdr:to>
      <xdr:col>0</xdr:col>
      <xdr:colOff>2748213</xdr:colOff>
      <xdr:row>14</xdr:row>
      <xdr:rowOff>266700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4075" y="4895850"/>
          <a:ext cx="62413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17</xdr:row>
      <xdr:rowOff>28575</xdr:rowOff>
    </xdr:from>
    <xdr:to>
      <xdr:col>0</xdr:col>
      <xdr:colOff>2748213</xdr:colOff>
      <xdr:row>18</xdr:row>
      <xdr:rowOff>266700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4075" y="6419850"/>
          <a:ext cx="62413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21</xdr:row>
      <xdr:rowOff>28575</xdr:rowOff>
    </xdr:from>
    <xdr:to>
      <xdr:col>0</xdr:col>
      <xdr:colOff>2748213</xdr:colOff>
      <xdr:row>21</xdr:row>
      <xdr:rowOff>647700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4075" y="7943850"/>
          <a:ext cx="62413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28575</xdr:rowOff>
    </xdr:from>
    <xdr:to>
      <xdr:col>1</xdr:col>
      <xdr:colOff>2219325</xdr:colOff>
      <xdr:row>36</xdr:row>
      <xdr:rowOff>10031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2725400"/>
          <a:ext cx="5000625" cy="743456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0</xdr:row>
      <xdr:rowOff>9525</xdr:rowOff>
    </xdr:from>
    <xdr:to>
      <xdr:col>7</xdr:col>
      <xdr:colOff>933449</xdr:colOff>
      <xdr:row>2</xdr:row>
      <xdr:rowOff>127594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01275" y="9525"/>
          <a:ext cx="1809749" cy="660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304800</xdr:colOff>
      <xdr:row>13</xdr:row>
      <xdr:rowOff>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590550</xdr:colOff>
      <xdr:row>12</xdr:row>
      <xdr:rowOff>28575</xdr:rowOff>
    </xdr:from>
    <xdr:to>
      <xdr:col>0</xdr:col>
      <xdr:colOff>1924369</xdr:colOff>
      <xdr:row>16</xdr:row>
      <xdr:rowOff>209549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2324100"/>
          <a:ext cx="1333819" cy="1019174"/>
        </a:xfrm>
        <a:prstGeom prst="rect">
          <a:avLst/>
        </a:prstGeom>
      </xdr:spPr>
    </xdr:pic>
    <xdr:clientData/>
  </xdr:twoCellAnchor>
  <xdr:twoCellAnchor>
    <xdr:from>
      <xdr:col>0</xdr:col>
      <xdr:colOff>2143125</xdr:colOff>
      <xdr:row>16</xdr:row>
      <xdr:rowOff>133350</xdr:rowOff>
    </xdr:from>
    <xdr:to>
      <xdr:col>0</xdr:col>
      <xdr:colOff>2733601</xdr:colOff>
      <xdr:row>19</xdr:row>
      <xdr:rowOff>161843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3125" y="3267075"/>
          <a:ext cx="590476" cy="657143"/>
        </a:xfrm>
        <a:prstGeom prst="rect">
          <a:avLst/>
        </a:prstGeom>
      </xdr:spPr>
    </xdr:pic>
    <xdr:clientData/>
  </xdr:twoCellAnchor>
  <xdr:twoCellAnchor>
    <xdr:from>
      <xdr:col>0</xdr:col>
      <xdr:colOff>495300</xdr:colOff>
      <xdr:row>22</xdr:row>
      <xdr:rowOff>47625</xdr:rowOff>
    </xdr:from>
    <xdr:to>
      <xdr:col>0</xdr:col>
      <xdr:colOff>2138230</xdr:colOff>
      <xdr:row>26</xdr:row>
      <xdr:rowOff>3324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38650"/>
          <a:ext cx="1642930" cy="7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2162175</xdr:colOff>
      <xdr:row>25</xdr:row>
      <xdr:rowOff>161925</xdr:rowOff>
    </xdr:from>
    <xdr:to>
      <xdr:col>0</xdr:col>
      <xdr:colOff>2733604</xdr:colOff>
      <xdr:row>28</xdr:row>
      <xdr:rowOff>180894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62175" y="5181600"/>
          <a:ext cx="571429" cy="647619"/>
        </a:xfrm>
        <a:prstGeom prst="rect">
          <a:avLst/>
        </a:prstGeom>
      </xdr:spPr>
    </xdr:pic>
    <xdr:clientData/>
  </xdr:twoCellAnchor>
  <xdr:twoCellAnchor>
    <xdr:from>
      <xdr:col>0</xdr:col>
      <xdr:colOff>322074</xdr:colOff>
      <xdr:row>30</xdr:row>
      <xdr:rowOff>142875</xdr:rowOff>
    </xdr:from>
    <xdr:to>
      <xdr:col>0</xdr:col>
      <xdr:colOff>2138013</xdr:colOff>
      <xdr:row>34</xdr:row>
      <xdr:rowOff>114300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074" y="7239000"/>
          <a:ext cx="1815939" cy="809625"/>
        </a:xfrm>
        <a:prstGeom prst="rect">
          <a:avLst/>
        </a:prstGeom>
      </xdr:spPr>
    </xdr:pic>
    <xdr:clientData/>
  </xdr:twoCellAnchor>
  <xdr:twoCellAnchor>
    <xdr:from>
      <xdr:col>0</xdr:col>
      <xdr:colOff>2162175</xdr:colOff>
      <xdr:row>34</xdr:row>
      <xdr:rowOff>114300</xdr:rowOff>
    </xdr:from>
    <xdr:to>
      <xdr:col>0</xdr:col>
      <xdr:colOff>2743127</xdr:colOff>
      <xdr:row>37</xdr:row>
      <xdr:rowOff>161840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2175" y="8048625"/>
          <a:ext cx="580952" cy="676190"/>
        </a:xfrm>
        <a:prstGeom prst="rect">
          <a:avLst/>
        </a:prstGeom>
      </xdr:spPr>
    </xdr:pic>
    <xdr:clientData/>
  </xdr:twoCellAnchor>
  <xdr:twoCellAnchor>
    <xdr:from>
      <xdr:col>0</xdr:col>
      <xdr:colOff>561975</xdr:colOff>
      <xdr:row>40</xdr:row>
      <xdr:rowOff>47625</xdr:rowOff>
    </xdr:from>
    <xdr:to>
      <xdr:col>0</xdr:col>
      <xdr:colOff>2114551</xdr:colOff>
      <xdr:row>46</xdr:row>
      <xdr:rowOff>128079</xdr:rowOff>
    </xdr:to>
    <xdr:pic>
      <xdr:nvPicPr>
        <xdr:cNvPr id="56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8210550"/>
          <a:ext cx="1552576" cy="133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2143126</xdr:colOff>
      <xdr:row>46</xdr:row>
      <xdr:rowOff>152401</xdr:rowOff>
    </xdr:from>
    <xdr:to>
      <xdr:col>0</xdr:col>
      <xdr:colOff>2733602</xdr:colOff>
      <xdr:row>49</xdr:row>
      <xdr:rowOff>180894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3126" y="9572626"/>
          <a:ext cx="590476" cy="657143"/>
        </a:xfrm>
        <a:prstGeom prst="rect">
          <a:avLst/>
        </a:prstGeom>
      </xdr:spPr>
    </xdr:pic>
    <xdr:clientData/>
  </xdr:twoCellAnchor>
  <xdr:twoCellAnchor>
    <xdr:from>
      <xdr:col>0</xdr:col>
      <xdr:colOff>2171700</xdr:colOff>
      <xdr:row>58</xdr:row>
      <xdr:rowOff>142875</xdr:rowOff>
    </xdr:from>
    <xdr:to>
      <xdr:col>0</xdr:col>
      <xdr:colOff>2743129</xdr:colOff>
      <xdr:row>61</xdr:row>
      <xdr:rowOff>161844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1700" y="13106400"/>
          <a:ext cx="571429" cy="647619"/>
        </a:xfrm>
        <a:prstGeom prst="rect">
          <a:avLst/>
        </a:prstGeom>
      </xdr:spPr>
    </xdr:pic>
    <xdr:clientData/>
  </xdr:twoCellAnchor>
  <xdr:twoCellAnchor>
    <xdr:from>
      <xdr:col>0</xdr:col>
      <xdr:colOff>375987</xdr:colOff>
      <xdr:row>51</xdr:row>
      <xdr:rowOff>95251</xdr:rowOff>
    </xdr:from>
    <xdr:to>
      <xdr:col>0</xdr:col>
      <xdr:colOff>2381012</xdr:colOff>
      <xdr:row>57</xdr:row>
      <xdr:rowOff>171293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5987" y="11591926"/>
          <a:ext cx="2005025" cy="1333342"/>
        </a:xfrm>
        <a:prstGeom prst="rect">
          <a:avLst/>
        </a:prstGeom>
      </xdr:spPr>
    </xdr:pic>
    <xdr:clientData/>
  </xdr:twoCellAnchor>
  <xdr:twoCellAnchor>
    <xdr:from>
      <xdr:col>0</xdr:col>
      <xdr:colOff>141960</xdr:colOff>
      <xdr:row>63</xdr:row>
      <xdr:rowOff>186999</xdr:rowOff>
    </xdr:from>
    <xdr:to>
      <xdr:col>0</xdr:col>
      <xdr:colOff>2400299</xdr:colOff>
      <xdr:row>68</xdr:row>
      <xdr:rowOff>12353</xdr:rowOff>
    </xdr:to>
    <xdr:pic>
      <xdr:nvPicPr>
        <xdr:cNvPr id="60" name="Рисунок 29" descr="FHQ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60" y="14236374"/>
          <a:ext cx="2258339" cy="1063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2163218</xdr:colOff>
      <xdr:row>68</xdr:row>
      <xdr:rowOff>95250</xdr:rowOff>
    </xdr:from>
    <xdr:to>
      <xdr:col>0</xdr:col>
      <xdr:colOff>2744170</xdr:colOff>
      <xdr:row>70</xdr:row>
      <xdr:rowOff>209550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3218" y="15382875"/>
          <a:ext cx="580952" cy="609600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84</xdr:row>
      <xdr:rowOff>161925</xdr:rowOff>
    </xdr:from>
    <xdr:to>
      <xdr:col>0</xdr:col>
      <xdr:colOff>2295287</xdr:colOff>
      <xdr:row>89</xdr:row>
      <xdr:rowOff>171294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0525" y="17954625"/>
          <a:ext cx="1904762" cy="1247619"/>
        </a:xfrm>
        <a:prstGeom prst="rect">
          <a:avLst/>
        </a:prstGeom>
      </xdr:spPr>
    </xdr:pic>
    <xdr:clientData/>
  </xdr:twoCellAnchor>
  <xdr:twoCellAnchor>
    <xdr:from>
      <xdr:col>0</xdr:col>
      <xdr:colOff>723900</xdr:colOff>
      <xdr:row>94</xdr:row>
      <xdr:rowOff>28575</xdr:rowOff>
    </xdr:from>
    <xdr:to>
      <xdr:col>0</xdr:col>
      <xdr:colOff>1997658</xdr:colOff>
      <xdr:row>98</xdr:row>
      <xdr:rowOff>114300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3900" y="20297775"/>
          <a:ext cx="1273758" cy="10763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</xdr:row>
      <xdr:rowOff>0</xdr:rowOff>
    </xdr:from>
    <xdr:ext cx="304800" cy="419100"/>
    <xdr:sp macro="" textlink="">
      <xdr:nvSpPr>
        <xdr:cNvPr id="6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6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7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7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276225</xdr:colOff>
      <xdr:row>5</xdr:row>
      <xdr:rowOff>142875</xdr:rowOff>
    </xdr:from>
    <xdr:to>
      <xdr:col>0</xdr:col>
      <xdr:colOff>2182522</xdr:colOff>
      <xdr:row>9</xdr:row>
      <xdr:rowOff>190500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6225" y="2228850"/>
          <a:ext cx="1906297" cy="885825"/>
        </a:xfrm>
        <a:prstGeom prst="rect">
          <a:avLst/>
        </a:prstGeom>
      </xdr:spPr>
    </xdr:pic>
    <xdr:clientData/>
  </xdr:twoCellAnchor>
  <xdr:twoCellAnchor>
    <xdr:from>
      <xdr:col>0</xdr:col>
      <xdr:colOff>2409825</xdr:colOff>
      <xdr:row>7</xdr:row>
      <xdr:rowOff>133351</xdr:rowOff>
    </xdr:from>
    <xdr:to>
      <xdr:col>0</xdr:col>
      <xdr:colOff>2722853</xdr:colOff>
      <xdr:row>10</xdr:row>
      <xdr:rowOff>171451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9825" y="2638426"/>
          <a:ext cx="313028" cy="6667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7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362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7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6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6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6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8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8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8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9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9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9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9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10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10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1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0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11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410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1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41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1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41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1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41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11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038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1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3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1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3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1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3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2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2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3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3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3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4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4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4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4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4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4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4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4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4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5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5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5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6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6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6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6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7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7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7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8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8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8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8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9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19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19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0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0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0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0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1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1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1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2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2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22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3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3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3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3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4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4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4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4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4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4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4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4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4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4909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90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90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90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5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5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6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7423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42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42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42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6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8261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26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26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826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7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7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7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7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4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7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7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7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7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57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7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8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8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8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8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9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29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9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0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07765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77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77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77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0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161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0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0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4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1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1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1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1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2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49675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2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96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2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96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2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496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419100"/>
    <xdr:sp macro="" textlink="">
      <xdr:nvSpPr>
        <xdr:cNvPr id="32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5805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2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80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2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80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32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80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3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2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3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3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3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4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9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4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4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5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5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5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5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6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6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6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7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7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7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7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8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38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8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8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0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9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39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39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0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46411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64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64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64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0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0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0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1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1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1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2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2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2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2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3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3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47401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3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4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53688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36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36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36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4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974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4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4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6626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662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662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662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5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54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5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5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5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5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83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5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8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8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88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6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6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6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7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7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7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7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7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7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7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7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7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8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2342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34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34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34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8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2971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97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8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97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97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9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3599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9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4228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22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22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49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22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49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4856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0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85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0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85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0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85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0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0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0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0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1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1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1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1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2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2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2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3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7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3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3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3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3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3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3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3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4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4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59769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7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7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4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7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4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0398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03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03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03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5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1026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02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02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02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5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5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6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6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6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91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6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7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16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7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7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8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228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0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0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0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0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0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0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0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0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0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1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1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1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2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2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2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2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2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2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90417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2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04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3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04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3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04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419100"/>
    <xdr:sp macro="" textlink="">
      <xdr:nvSpPr>
        <xdr:cNvPr id="63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96703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3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67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3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67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3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67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400050</xdr:colOff>
      <xdr:row>73</xdr:row>
      <xdr:rowOff>9525</xdr:rowOff>
    </xdr:from>
    <xdr:to>
      <xdr:col>0</xdr:col>
      <xdr:colOff>2257193</xdr:colOff>
      <xdr:row>75</xdr:row>
      <xdr:rowOff>180892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0050" y="45262800"/>
          <a:ext cx="1857143" cy="666667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76</xdr:row>
      <xdr:rowOff>85723</xdr:rowOff>
    </xdr:from>
    <xdr:to>
      <xdr:col>0</xdr:col>
      <xdr:colOff>895350</xdr:colOff>
      <xdr:row>78</xdr:row>
      <xdr:rowOff>158780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3875" y="46081948"/>
          <a:ext cx="371475" cy="568357"/>
        </a:xfrm>
        <a:prstGeom prst="rect">
          <a:avLst/>
        </a:prstGeom>
      </xdr:spPr>
    </xdr:pic>
    <xdr:clientData/>
  </xdr:twoCellAnchor>
  <xdr:twoCellAnchor>
    <xdr:from>
      <xdr:col>0</xdr:col>
      <xdr:colOff>1143001</xdr:colOff>
      <xdr:row>75</xdr:row>
      <xdr:rowOff>200024</xdr:rowOff>
    </xdr:from>
    <xdr:to>
      <xdr:col>0</xdr:col>
      <xdr:colOff>1589173</xdr:colOff>
      <xdr:row>78</xdr:row>
      <xdr:rowOff>304799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43001" y="45948599"/>
          <a:ext cx="446172" cy="847725"/>
        </a:xfrm>
        <a:prstGeom prst="rect">
          <a:avLst/>
        </a:prstGeom>
      </xdr:spPr>
    </xdr:pic>
    <xdr:clientData/>
  </xdr:twoCellAnchor>
  <xdr:twoCellAnchor>
    <xdr:from>
      <xdr:col>0</xdr:col>
      <xdr:colOff>1771651</xdr:colOff>
      <xdr:row>75</xdr:row>
      <xdr:rowOff>152400</xdr:rowOff>
    </xdr:from>
    <xdr:to>
      <xdr:col>0</xdr:col>
      <xdr:colOff>2130879</xdr:colOff>
      <xdr:row>78</xdr:row>
      <xdr:rowOff>247650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71651" y="45900975"/>
          <a:ext cx="359228" cy="838200"/>
        </a:xfrm>
        <a:prstGeom prst="rect">
          <a:avLst/>
        </a:prstGeom>
      </xdr:spPr>
    </xdr:pic>
    <xdr:clientData/>
  </xdr:twoCellAnchor>
  <xdr:twoCellAnchor>
    <xdr:from>
      <xdr:col>0</xdr:col>
      <xdr:colOff>523876</xdr:colOff>
      <xdr:row>79</xdr:row>
      <xdr:rowOff>38101</xdr:rowOff>
    </xdr:from>
    <xdr:to>
      <xdr:col>0</xdr:col>
      <xdr:colOff>1184024</xdr:colOff>
      <xdr:row>81</xdr:row>
      <xdr:rowOff>209551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3876" y="46777276"/>
          <a:ext cx="660148" cy="666750"/>
        </a:xfrm>
        <a:prstGeom prst="rect">
          <a:avLst/>
        </a:prstGeom>
      </xdr:spPr>
    </xdr:pic>
    <xdr:clientData/>
  </xdr:twoCellAnchor>
  <xdr:twoCellAnchor>
    <xdr:from>
      <xdr:col>0</xdr:col>
      <xdr:colOff>1714500</xdr:colOff>
      <xdr:row>79</xdr:row>
      <xdr:rowOff>57151</xdr:rowOff>
    </xdr:from>
    <xdr:to>
      <xdr:col>0</xdr:col>
      <xdr:colOff>2154685</xdr:colOff>
      <xdr:row>81</xdr:row>
      <xdr:rowOff>209551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14500" y="46796326"/>
          <a:ext cx="440185" cy="647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8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8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8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8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8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8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8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9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89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59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9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9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59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41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42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43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44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4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4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4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4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78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49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1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2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1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5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5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5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5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6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79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6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6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85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7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7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7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7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8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08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86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7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8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89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19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419100"/>
    <xdr:sp macro="" textlink="">
      <xdr:nvSpPr>
        <xdr:cNvPr id="690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91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9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69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57150</xdr:colOff>
      <xdr:row>1</xdr:row>
      <xdr:rowOff>28575</xdr:rowOff>
    </xdr:from>
    <xdr:to>
      <xdr:col>12</xdr:col>
      <xdr:colOff>371131</xdr:colOff>
      <xdr:row>4</xdr:row>
      <xdr:rowOff>409386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478000" y="285750"/>
          <a:ext cx="2752381" cy="1514286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0</xdr:row>
      <xdr:rowOff>114300</xdr:rowOff>
    </xdr:from>
    <xdr:ext cx="2400300" cy="485775"/>
    <xdr:pic>
      <xdr:nvPicPr>
        <xdr:cNvPr id="695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3825" y="114300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38100</xdr:colOff>
      <xdr:row>3</xdr:row>
      <xdr:rowOff>66675</xdr:rowOff>
    </xdr:from>
    <xdr:to>
      <xdr:col>0</xdr:col>
      <xdr:colOff>2715275</xdr:colOff>
      <xdr:row>4</xdr:row>
      <xdr:rowOff>390525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990600"/>
          <a:ext cx="2677175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0</xdr:row>
      <xdr:rowOff>47625</xdr:rowOff>
    </xdr:from>
    <xdr:to>
      <xdr:col>7</xdr:col>
      <xdr:colOff>895349</xdr:colOff>
      <xdr:row>2</xdr:row>
      <xdr:rowOff>165694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63175" y="47625"/>
          <a:ext cx="1809749" cy="6609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8</xdr:row>
      <xdr:rowOff>419100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981074</xdr:colOff>
      <xdr:row>3</xdr:row>
      <xdr:rowOff>123824</xdr:rowOff>
    </xdr:from>
    <xdr:to>
      <xdr:col>0</xdr:col>
      <xdr:colOff>1676399</xdr:colOff>
      <xdr:row>4</xdr:row>
      <xdr:rowOff>305500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4" y="1276349"/>
          <a:ext cx="695325" cy="64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2038351</xdr:colOff>
      <xdr:row>5</xdr:row>
      <xdr:rowOff>1562100</xdr:rowOff>
    </xdr:from>
    <xdr:to>
      <xdr:col>0</xdr:col>
      <xdr:colOff>2745875</xdr:colOff>
      <xdr:row>7</xdr:row>
      <xdr:rowOff>247650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51" y="3648075"/>
          <a:ext cx="707524" cy="695325"/>
        </a:xfrm>
        <a:prstGeom prst="rect">
          <a:avLst/>
        </a:prstGeom>
      </xdr:spPr>
    </xdr:pic>
    <xdr:clientData/>
  </xdr:twoCellAnchor>
  <xdr:oneCellAnchor>
    <xdr:from>
      <xdr:col>0</xdr:col>
      <xdr:colOff>2038351</xdr:colOff>
      <xdr:row>8</xdr:row>
      <xdr:rowOff>1562100</xdr:rowOff>
    </xdr:from>
    <xdr:ext cx="707524" cy="695325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51" y="5934075"/>
          <a:ext cx="707524" cy="695325"/>
        </a:xfrm>
        <a:prstGeom prst="rect">
          <a:avLst/>
        </a:prstGeom>
      </xdr:spPr>
    </xdr:pic>
    <xdr:clientData/>
  </xdr:oneCellAnchor>
  <xdr:twoCellAnchor editAs="oneCell">
    <xdr:from>
      <xdr:col>0</xdr:col>
      <xdr:colOff>606426</xdr:colOff>
      <xdr:row>5</xdr:row>
      <xdr:rowOff>342900</xdr:rowOff>
    </xdr:from>
    <xdr:to>
      <xdr:col>0</xdr:col>
      <xdr:colOff>1803401</xdr:colOff>
      <xdr:row>6</xdr:row>
      <xdr:rowOff>266700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426" y="2428875"/>
          <a:ext cx="1196975" cy="16573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0</xdr:rowOff>
    </xdr:from>
    <xdr:ext cx="304800" cy="419100"/>
    <xdr:sp macro="" textlink="">
      <xdr:nvSpPr>
        <xdr:cNvPr id="5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5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5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6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466725</xdr:colOff>
      <xdr:row>11</xdr:row>
      <xdr:rowOff>95250</xdr:rowOff>
    </xdr:from>
    <xdr:ext cx="1371600" cy="2095737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4467225"/>
          <a:ext cx="1371600" cy="2095737"/>
        </a:xfrm>
        <a:prstGeom prst="rect">
          <a:avLst/>
        </a:prstGeom>
      </xdr:spPr>
    </xdr:pic>
    <xdr:clientData/>
  </xdr:oneCellAnchor>
  <xdr:oneCellAnchor>
    <xdr:from>
      <xdr:col>0</xdr:col>
      <xdr:colOff>2047875</xdr:colOff>
      <xdr:row>11</xdr:row>
      <xdr:rowOff>733425</xdr:rowOff>
    </xdr:from>
    <xdr:ext cx="695325" cy="818837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7875" y="5105400"/>
          <a:ext cx="695325" cy="818837"/>
        </a:xfrm>
        <a:prstGeom prst="rect">
          <a:avLst/>
        </a:prstGeom>
      </xdr:spPr>
    </xdr:pic>
    <xdr:clientData/>
  </xdr:oneCellAnchor>
  <xdr:oneCellAnchor>
    <xdr:from>
      <xdr:col>0</xdr:col>
      <xdr:colOff>2038351</xdr:colOff>
      <xdr:row>11</xdr:row>
      <xdr:rowOff>1562100</xdr:rowOff>
    </xdr:from>
    <xdr:ext cx="707524" cy="695325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51" y="5934075"/>
          <a:ext cx="707524" cy="6953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571501</xdr:colOff>
      <xdr:row>8</xdr:row>
      <xdr:rowOff>219076</xdr:rowOff>
    </xdr:from>
    <xdr:to>
      <xdr:col>0</xdr:col>
      <xdr:colOff>1724527</xdr:colOff>
      <xdr:row>10</xdr:row>
      <xdr:rowOff>114301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1" y="4591051"/>
          <a:ext cx="1153026" cy="1905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</xdr:row>
      <xdr:rowOff>0</xdr:rowOff>
    </xdr:from>
    <xdr:ext cx="304800" cy="419100"/>
    <xdr:sp macro="" textlink="">
      <xdr:nvSpPr>
        <xdr:cNvPr id="6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6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6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6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15</xdr:row>
      <xdr:rowOff>95250</xdr:rowOff>
    </xdr:from>
    <xdr:ext cx="707524" cy="695325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51" y="10772775"/>
          <a:ext cx="707524" cy="695325"/>
        </a:xfrm>
        <a:prstGeom prst="rect">
          <a:avLst/>
        </a:prstGeom>
      </xdr:spPr>
    </xdr:pic>
    <xdr:clientData/>
  </xdr:oneCellAnchor>
  <xdr:twoCellAnchor editAs="oneCell">
    <xdr:from>
      <xdr:col>0</xdr:col>
      <xdr:colOff>2028825</xdr:colOff>
      <xdr:row>14</xdr:row>
      <xdr:rowOff>981074</xdr:rowOff>
    </xdr:from>
    <xdr:to>
      <xdr:col>0</xdr:col>
      <xdr:colOff>2732691</xdr:colOff>
      <xdr:row>14</xdr:row>
      <xdr:rowOff>1716645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8825" y="9925049"/>
          <a:ext cx="703866" cy="73557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18</xdr:row>
      <xdr:rowOff>0</xdr:rowOff>
    </xdr:from>
    <xdr:ext cx="304800" cy="419100"/>
    <xdr:sp macro="" textlink="">
      <xdr:nvSpPr>
        <xdr:cNvPr id="7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19</xdr:row>
      <xdr:rowOff>95250</xdr:rowOff>
    </xdr:from>
    <xdr:ext cx="707524" cy="695325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51" y="10772775"/>
          <a:ext cx="707524" cy="695325"/>
        </a:xfrm>
        <a:prstGeom prst="rect">
          <a:avLst/>
        </a:prstGeom>
      </xdr:spPr>
    </xdr:pic>
    <xdr:clientData/>
  </xdr:oneCellAnchor>
  <xdr:oneCellAnchor>
    <xdr:from>
      <xdr:col>0</xdr:col>
      <xdr:colOff>2028825</xdr:colOff>
      <xdr:row>18</xdr:row>
      <xdr:rowOff>981074</xdr:rowOff>
    </xdr:from>
    <xdr:ext cx="703866" cy="735571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8825" y="9925049"/>
          <a:ext cx="703866" cy="735571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466725</xdr:colOff>
      <xdr:row>18</xdr:row>
      <xdr:rowOff>114300</xdr:rowOff>
    </xdr:from>
    <xdr:to>
      <xdr:col>0</xdr:col>
      <xdr:colOff>1766990</xdr:colOff>
      <xdr:row>21</xdr:row>
      <xdr:rowOff>238125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6725" y="11620500"/>
          <a:ext cx="1300265" cy="2409825"/>
        </a:xfrm>
        <a:prstGeom prst="rect">
          <a:avLst/>
        </a:prstGeom>
      </xdr:spPr>
    </xdr:pic>
    <xdr:clientData/>
  </xdr:twoCellAnchor>
  <xdr:oneCellAnchor>
    <xdr:from>
      <xdr:col>0</xdr:col>
      <xdr:colOff>2038350</xdr:colOff>
      <xdr:row>18</xdr:row>
      <xdr:rowOff>95250</xdr:rowOff>
    </xdr:from>
    <xdr:ext cx="695325" cy="818837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1601450"/>
          <a:ext cx="695325" cy="818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304800" cy="419100"/>
    <xdr:sp macro="" textlink="">
      <xdr:nvSpPr>
        <xdr:cNvPr id="8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8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8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8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23</xdr:row>
      <xdr:rowOff>95250</xdr:rowOff>
    </xdr:from>
    <xdr:ext cx="707524" cy="695325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51" y="13335000"/>
          <a:ext cx="707524" cy="695325"/>
        </a:xfrm>
        <a:prstGeom prst="rect">
          <a:avLst/>
        </a:prstGeom>
      </xdr:spPr>
    </xdr:pic>
    <xdr:clientData/>
  </xdr:oneCellAnchor>
  <xdr:oneCellAnchor>
    <xdr:from>
      <xdr:col>0</xdr:col>
      <xdr:colOff>2028825</xdr:colOff>
      <xdr:row>22</xdr:row>
      <xdr:rowOff>981074</xdr:rowOff>
    </xdr:from>
    <xdr:ext cx="703866" cy="735571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8825" y="12487274"/>
          <a:ext cx="703866" cy="735571"/>
        </a:xfrm>
        <a:prstGeom prst="rect">
          <a:avLst/>
        </a:prstGeom>
      </xdr:spPr>
    </xdr:pic>
    <xdr:clientData/>
  </xdr:oneCellAnchor>
  <xdr:oneCellAnchor>
    <xdr:from>
      <xdr:col>0</xdr:col>
      <xdr:colOff>2038350</xdr:colOff>
      <xdr:row>22</xdr:row>
      <xdr:rowOff>95250</xdr:rowOff>
    </xdr:from>
    <xdr:ext cx="695325" cy="818837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1601450"/>
          <a:ext cx="695325" cy="818837"/>
        </a:xfrm>
        <a:prstGeom prst="rect">
          <a:avLst/>
        </a:prstGeom>
      </xdr:spPr>
    </xdr:pic>
    <xdr:clientData/>
  </xdr:oneCellAnchor>
  <xdr:twoCellAnchor editAs="oneCell">
    <xdr:from>
      <xdr:col>0</xdr:col>
      <xdr:colOff>438151</xdr:colOff>
      <xdr:row>22</xdr:row>
      <xdr:rowOff>95250</xdr:rowOff>
    </xdr:from>
    <xdr:to>
      <xdr:col>0</xdr:col>
      <xdr:colOff>1762612</xdr:colOff>
      <xdr:row>25</xdr:row>
      <xdr:rowOff>228600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1" y="14163675"/>
          <a:ext cx="1324461" cy="24193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26</xdr:row>
      <xdr:rowOff>0</xdr:rowOff>
    </xdr:from>
    <xdr:ext cx="304800" cy="419100"/>
    <xdr:sp macro="" textlink="">
      <xdr:nvSpPr>
        <xdr:cNvPr id="9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9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9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9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819150</xdr:colOff>
      <xdr:row>35</xdr:row>
      <xdr:rowOff>19050</xdr:rowOff>
    </xdr:from>
    <xdr:to>
      <xdr:col>0</xdr:col>
      <xdr:colOff>1978363</xdr:colOff>
      <xdr:row>35</xdr:row>
      <xdr:rowOff>857250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9150" y="19983450"/>
          <a:ext cx="115921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37</xdr:row>
      <xdr:rowOff>28575</xdr:rowOff>
    </xdr:from>
    <xdr:to>
      <xdr:col>0</xdr:col>
      <xdr:colOff>1864002</xdr:colOff>
      <xdr:row>37</xdr:row>
      <xdr:rowOff>847725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6775" y="20859750"/>
          <a:ext cx="997227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36</xdr:row>
      <xdr:rowOff>19050</xdr:rowOff>
    </xdr:from>
    <xdr:to>
      <xdr:col>0</xdr:col>
      <xdr:colOff>1933437</xdr:colOff>
      <xdr:row>36</xdr:row>
      <xdr:rowOff>838098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8675" y="20850225"/>
          <a:ext cx="1104762" cy="819048"/>
        </a:xfrm>
        <a:prstGeom prst="rect">
          <a:avLst/>
        </a:prstGeom>
      </xdr:spPr>
    </xdr:pic>
    <xdr:clientData/>
  </xdr:twoCellAnchor>
  <xdr:oneCellAnchor>
    <xdr:from>
      <xdr:col>0</xdr:col>
      <xdr:colOff>866775</xdr:colOff>
      <xdr:row>41</xdr:row>
      <xdr:rowOff>28575</xdr:rowOff>
    </xdr:from>
    <xdr:ext cx="997227" cy="819150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6775" y="21726525"/>
          <a:ext cx="997227" cy="819150"/>
        </a:xfrm>
        <a:prstGeom prst="rect">
          <a:avLst/>
        </a:prstGeom>
      </xdr:spPr>
    </xdr:pic>
    <xdr:clientData/>
  </xdr:oneCellAnchor>
  <xdr:twoCellAnchor editAs="oneCell">
    <xdr:from>
      <xdr:col>0</xdr:col>
      <xdr:colOff>485775</xdr:colOff>
      <xdr:row>38</xdr:row>
      <xdr:rowOff>28575</xdr:rowOff>
    </xdr:from>
    <xdr:to>
      <xdr:col>0</xdr:col>
      <xdr:colOff>2266950</xdr:colOff>
      <xdr:row>38</xdr:row>
      <xdr:rowOff>839010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5775" y="22593300"/>
          <a:ext cx="1781175" cy="81043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39</xdr:row>
      <xdr:rowOff>28575</xdr:rowOff>
    </xdr:from>
    <xdr:to>
      <xdr:col>0</xdr:col>
      <xdr:colOff>2009775</xdr:colOff>
      <xdr:row>39</xdr:row>
      <xdr:rowOff>847678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23460075"/>
          <a:ext cx="1400175" cy="819103"/>
        </a:xfrm>
        <a:prstGeom prst="rect">
          <a:avLst/>
        </a:prstGeom>
      </xdr:spPr>
    </xdr:pic>
    <xdr:clientData/>
  </xdr:twoCellAnchor>
  <xdr:oneCellAnchor>
    <xdr:from>
      <xdr:col>0</xdr:col>
      <xdr:colOff>485775</xdr:colOff>
      <xdr:row>41</xdr:row>
      <xdr:rowOff>28575</xdr:rowOff>
    </xdr:from>
    <xdr:ext cx="1781175" cy="810435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5775" y="22593300"/>
          <a:ext cx="1781175" cy="810435"/>
        </a:xfrm>
        <a:prstGeom prst="rect">
          <a:avLst/>
        </a:prstGeom>
      </xdr:spPr>
    </xdr:pic>
    <xdr:clientData/>
  </xdr:oneCellAnchor>
  <xdr:oneCellAnchor>
    <xdr:from>
      <xdr:col>0</xdr:col>
      <xdr:colOff>828675</xdr:colOff>
      <xdr:row>42</xdr:row>
      <xdr:rowOff>19050</xdr:rowOff>
    </xdr:from>
    <xdr:ext cx="1104762" cy="819048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8675" y="20850225"/>
          <a:ext cx="1104762" cy="8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457200</xdr:colOff>
      <xdr:row>43</xdr:row>
      <xdr:rowOff>19050</xdr:rowOff>
    </xdr:from>
    <xdr:to>
      <xdr:col>0</xdr:col>
      <xdr:colOff>2181225</xdr:colOff>
      <xdr:row>43</xdr:row>
      <xdr:rowOff>845813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200" y="26050875"/>
          <a:ext cx="1724025" cy="82676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44</xdr:row>
      <xdr:rowOff>28576</xdr:rowOff>
    </xdr:from>
    <xdr:to>
      <xdr:col>0</xdr:col>
      <xdr:colOff>2419350</xdr:colOff>
      <xdr:row>44</xdr:row>
      <xdr:rowOff>860065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5275" y="26927176"/>
          <a:ext cx="2124075" cy="8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</xdr:row>
      <xdr:rowOff>371475</xdr:rowOff>
    </xdr:from>
    <xdr:to>
      <xdr:col>8</xdr:col>
      <xdr:colOff>523875</xdr:colOff>
      <xdr:row>4</xdr:row>
      <xdr:rowOff>442223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34800" y="914400"/>
          <a:ext cx="1076325" cy="99467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70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72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73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152400</xdr:colOff>
      <xdr:row>0</xdr:row>
      <xdr:rowOff>142875</xdr:rowOff>
    </xdr:from>
    <xdr:ext cx="2400300" cy="485775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52400" y="142875"/>
          <a:ext cx="240030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32</xdr:row>
      <xdr:rowOff>19050</xdr:rowOff>
    </xdr:from>
    <xdr:ext cx="1159213" cy="83820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9150" y="21031200"/>
          <a:ext cx="1159213" cy="838200"/>
        </a:xfrm>
        <a:prstGeom prst="rect">
          <a:avLst/>
        </a:prstGeom>
      </xdr:spPr>
    </xdr:pic>
    <xdr:clientData/>
  </xdr:oneCellAnchor>
  <xdr:oneCellAnchor>
    <xdr:from>
      <xdr:col>0</xdr:col>
      <xdr:colOff>866775</xdr:colOff>
      <xdr:row>34</xdr:row>
      <xdr:rowOff>28575</xdr:rowOff>
    </xdr:from>
    <xdr:ext cx="997227" cy="819150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6775" y="22774275"/>
          <a:ext cx="997227" cy="819150"/>
        </a:xfrm>
        <a:prstGeom prst="rect">
          <a:avLst/>
        </a:prstGeom>
      </xdr:spPr>
    </xdr:pic>
    <xdr:clientData/>
  </xdr:oneCellAnchor>
  <xdr:oneCellAnchor>
    <xdr:from>
      <xdr:col>0</xdr:col>
      <xdr:colOff>828675</xdr:colOff>
      <xdr:row>33</xdr:row>
      <xdr:rowOff>19050</xdr:rowOff>
    </xdr:from>
    <xdr:ext cx="1104762" cy="819048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8675" y="21897975"/>
          <a:ext cx="1104762" cy="8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533401</xdr:colOff>
      <xdr:row>14</xdr:row>
      <xdr:rowOff>133351</xdr:rowOff>
    </xdr:from>
    <xdr:to>
      <xdr:col>0</xdr:col>
      <xdr:colOff>1745374</xdr:colOff>
      <xdr:row>17</xdr:row>
      <xdr:rowOff>190500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33401" y="8924926"/>
          <a:ext cx="1211973" cy="2343149"/>
        </a:xfrm>
        <a:prstGeom prst="rect">
          <a:avLst/>
        </a:prstGeom>
      </xdr:spPr>
    </xdr:pic>
    <xdr:clientData/>
  </xdr:twoCellAnchor>
  <xdr:oneCellAnchor>
    <xdr:from>
      <xdr:col>0</xdr:col>
      <xdr:colOff>866775</xdr:colOff>
      <xdr:row>40</xdr:row>
      <xdr:rowOff>28575</xdr:rowOff>
    </xdr:from>
    <xdr:ext cx="997227" cy="81915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6775" y="19640550"/>
          <a:ext cx="997227" cy="819150"/>
        </a:xfrm>
        <a:prstGeom prst="rect">
          <a:avLst/>
        </a:prstGeom>
      </xdr:spPr>
    </xdr:pic>
    <xdr:clientData/>
  </xdr:oneCellAnchor>
  <xdr:twoCellAnchor editAs="oneCell">
    <xdr:from>
      <xdr:col>2</xdr:col>
      <xdr:colOff>1171575</xdr:colOff>
      <xdr:row>26</xdr:row>
      <xdr:rowOff>76200</xdr:rowOff>
    </xdr:from>
    <xdr:to>
      <xdr:col>6</xdr:col>
      <xdr:colOff>1095375</xdr:colOff>
      <xdr:row>31</xdr:row>
      <xdr:rowOff>113195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00775" y="16554450"/>
          <a:ext cx="5457825" cy="104664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0</xdr:row>
      <xdr:rowOff>85725</xdr:rowOff>
    </xdr:from>
    <xdr:to>
      <xdr:col>6</xdr:col>
      <xdr:colOff>1085849</xdr:colOff>
      <xdr:row>2</xdr:row>
      <xdr:rowOff>203794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839325" y="85725"/>
          <a:ext cx="1809749" cy="6609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SECTIONS\PP\ESK\2003\03-467%20Appendic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wn-Town\Central%20systems%20B2003\Fancoils%20budget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TOP\MTOP%20v280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Brussel\Applied%20Systems\McQuay\04%20General\03%20Prices\Prices%20preparation%20v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TOP\Examples%20&amp;%20information\Example%20C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LEA_DENV\PRICE%20FY%2012...14\Daikin%20FY14\DENV%20PRICE%2029.11.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LEA_DENV\PRICE%20FY%2012...14\Daikin%20FY14\Users\olehkhotin\Leacond\FCU%20%2001.04.20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G:\&#1060;&#1083;&#1077;&#1096;&#1082;&#1072;%20&#1089;%20&#1082;&#1086;&#1084;&#1087;&#1072;%2003.13\&#1060;&#1083;&#1101;&#1096;&#1082;&#1072;\&#1041;&#1102;&#1076;&#1078;&#1077;&#1090;&#1099;\2014\&#1050;&#1086;&#1087;&#1080;&#1103;%20Price%202013-2014%20&#1057;&#1051;&#1070;&#1057;&#1040;&#1056;&#1068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OCUME~1\eu1185\LOCALS~1\Temp\notes84998C\Fan%20coils%20-%20Option%20price%20list%202011-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F:\G\WORK\WORK_XLS\DAIKIN\daik_c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D:\LEA_DENV\PRICE%20FY%2012...14\Daikin%20FY15\DAIKIN%20LEA_UA%2001%2004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eu0650\LOCALS~1\Temp\C.Datas.Notes5\Nomenclature%20Offic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Flash%20Back%20Up_21%2010%2016\My\DAI_LEA\LEA_shipment\file:\C:\Documents%20and%20Settings\&#1040;&#1076;&#1084;&#1080;&#1085;&#1080;&#1089;&#1090;&#1088;&#1072;&#1090;&#1086;&#1088;\&#1056;&#1072;&#1073;&#1086;&#1095;&#1080;&#1081;%20&#1089;&#1090;&#1086;&#1083;\Draft%20leacond%20404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aterial%20creation\N-drive%20files%20bis\Request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SC%20Reporting\Transitionfile\Transitionfile%20overvi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AA320004\manpl$\JAD\datav1RB98multi2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W:\_EMEA\Restricted\VOLUME%20ZONE\Distributor%20simulation%20VZ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Brussel\Applied%20Systems\McQuay\04%20General\03%20Prices\Master%20Daikin-McQuay%20Product%20Data%20(Rev%204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ocuments%20and%20Settings\eu0384\My%20Documents\Workfiles\McQuay\Manufacturing\CAPRO\Current%20testing\MTOP%20v2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essor cost down"/>
      <sheetName val="Appendix 2 NLP"/>
      <sheetName val="budget 2004 KBX"/>
      <sheetName val="Appendix 3 Model line u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V SP"/>
      <sheetName val="Basic info"/>
      <sheetName val="Quantities"/>
      <sheetName val="Table"/>
      <sheetName val="Comparison"/>
      <sheetName val="Summary"/>
      <sheetName val="Prices"/>
      <sheetName val="Pricelist"/>
      <sheetName val="Aff"/>
      <sheetName val="Non Aff"/>
    </sheetNames>
    <sheetDataSet>
      <sheetData sheetId="0" refreshError="1">
        <row r="1">
          <cell r="B1" t="str">
            <v>Trane OEM</v>
          </cell>
          <cell r="C1" t="str">
            <v>FRA</v>
          </cell>
          <cell r="D1" t="str">
            <v>GER</v>
          </cell>
          <cell r="E1" t="str">
            <v>SPA</v>
          </cell>
          <cell r="F1" t="str">
            <v>OTH</v>
          </cell>
          <cell r="G1" t="str">
            <v>POL</v>
          </cell>
          <cell r="H1" t="str">
            <v>CE</v>
          </cell>
          <cell r="I1" t="str">
            <v>HUN</v>
          </cell>
          <cell r="J1" t="str">
            <v>ITA</v>
          </cell>
          <cell r="K1" t="str">
            <v>POR</v>
          </cell>
          <cell r="L1" t="str">
            <v>UK</v>
          </cell>
          <cell r="M1" t="str">
            <v>NOR</v>
          </cell>
          <cell r="N1" t="str">
            <v>NET</v>
          </cell>
          <cell r="O1" t="str">
            <v>SWE</v>
          </cell>
          <cell r="P1" t="str">
            <v>RUS</v>
          </cell>
        </row>
        <row r="2">
          <cell r="B2" t="str">
            <v>FWM01C6V1</v>
          </cell>
          <cell r="C2">
            <v>84</v>
          </cell>
          <cell r="D2">
            <v>97</v>
          </cell>
          <cell r="E2">
            <v>84</v>
          </cell>
          <cell r="F2">
            <v>97</v>
          </cell>
          <cell r="G2">
            <v>97</v>
          </cell>
          <cell r="H2">
            <v>97</v>
          </cell>
          <cell r="I2">
            <v>97</v>
          </cell>
          <cell r="J2">
            <v>84</v>
          </cell>
          <cell r="K2">
            <v>84</v>
          </cell>
          <cell r="L2">
            <v>109.74822399999999</v>
          </cell>
          <cell r="M2">
            <v>95.279128</v>
          </cell>
          <cell r="N2">
            <v>97</v>
          </cell>
          <cell r="O2">
            <v>91.210883999999993</v>
          </cell>
          <cell r="P2">
            <v>105.998835</v>
          </cell>
        </row>
        <row r="3">
          <cell r="B3" t="str">
            <v>FWM02C6V1</v>
          </cell>
          <cell r="C3">
            <v>92</v>
          </cell>
          <cell r="D3">
            <v>107</v>
          </cell>
          <cell r="E3">
            <v>92</v>
          </cell>
          <cell r="F3">
            <v>107</v>
          </cell>
          <cell r="G3">
            <v>107</v>
          </cell>
          <cell r="H3">
            <v>107</v>
          </cell>
          <cell r="I3">
            <v>107</v>
          </cell>
          <cell r="J3">
            <v>92</v>
          </cell>
          <cell r="K3">
            <v>92</v>
          </cell>
          <cell r="L3">
            <v>124.273724</v>
          </cell>
          <cell r="M3">
            <v>105.61949799999999</v>
          </cell>
          <cell r="N3">
            <v>107</v>
          </cell>
          <cell r="O3">
            <v>101.115646</v>
          </cell>
          <cell r="P3">
            <v>117.647058</v>
          </cell>
        </row>
        <row r="4">
          <cell r="B4" t="str">
            <v>FWM03C6V1</v>
          </cell>
          <cell r="C4">
            <v>104</v>
          </cell>
          <cell r="D4">
            <v>120</v>
          </cell>
          <cell r="E4">
            <v>104</v>
          </cell>
          <cell r="F4">
            <v>120</v>
          </cell>
          <cell r="G4">
            <v>120</v>
          </cell>
          <cell r="H4">
            <v>120</v>
          </cell>
          <cell r="I4">
            <v>120</v>
          </cell>
          <cell r="J4">
            <v>104</v>
          </cell>
          <cell r="K4">
            <v>104</v>
          </cell>
          <cell r="L4">
            <v>137.18528000000001</v>
          </cell>
          <cell r="M4">
            <v>118.05256300000001</v>
          </cell>
          <cell r="N4">
            <v>120</v>
          </cell>
          <cell r="O4">
            <v>112.979591</v>
          </cell>
          <cell r="P4">
            <v>130.460104</v>
          </cell>
        </row>
        <row r="5">
          <cell r="B5" t="str">
            <v>FWM04C6V1</v>
          </cell>
          <cell r="C5">
            <v>118</v>
          </cell>
          <cell r="D5">
            <v>134</v>
          </cell>
          <cell r="E5">
            <v>118</v>
          </cell>
          <cell r="F5">
            <v>134</v>
          </cell>
          <cell r="G5">
            <v>134</v>
          </cell>
          <cell r="H5">
            <v>134</v>
          </cell>
          <cell r="I5">
            <v>134</v>
          </cell>
          <cell r="J5">
            <v>118</v>
          </cell>
          <cell r="K5">
            <v>118</v>
          </cell>
          <cell r="L5">
            <v>154.93867</v>
          </cell>
          <cell r="M5">
            <v>132.57832199999999</v>
          </cell>
          <cell r="N5">
            <v>134</v>
          </cell>
          <cell r="O5">
            <v>126.911564</v>
          </cell>
          <cell r="P5">
            <v>147.93244000000001</v>
          </cell>
        </row>
        <row r="6">
          <cell r="B6" t="str">
            <v>FWM06C6V1</v>
          </cell>
          <cell r="C6">
            <v>128</v>
          </cell>
          <cell r="D6">
            <v>148</v>
          </cell>
          <cell r="E6">
            <v>128</v>
          </cell>
          <cell r="F6">
            <v>148</v>
          </cell>
          <cell r="G6">
            <v>148</v>
          </cell>
          <cell r="H6">
            <v>148</v>
          </cell>
          <cell r="I6">
            <v>148</v>
          </cell>
          <cell r="J6">
            <v>128</v>
          </cell>
          <cell r="K6">
            <v>128</v>
          </cell>
          <cell r="L6">
            <v>169.46417</v>
          </cell>
          <cell r="M6">
            <v>145.996183</v>
          </cell>
          <cell r="N6">
            <v>148</v>
          </cell>
          <cell r="O6">
            <v>139.75510199999999</v>
          </cell>
          <cell r="P6">
            <v>161.91030799999999</v>
          </cell>
        </row>
        <row r="7">
          <cell r="B7" t="str">
            <v>FWM08C6V1</v>
          </cell>
          <cell r="C7">
            <v>170</v>
          </cell>
          <cell r="D7">
            <v>196</v>
          </cell>
          <cell r="E7">
            <v>170</v>
          </cell>
          <cell r="F7">
            <v>196</v>
          </cell>
          <cell r="G7">
            <v>196</v>
          </cell>
          <cell r="H7">
            <v>196</v>
          </cell>
          <cell r="I7">
            <v>196</v>
          </cell>
          <cell r="J7">
            <v>170</v>
          </cell>
          <cell r="K7">
            <v>170</v>
          </cell>
          <cell r="L7">
            <v>225.95222699999999</v>
          </cell>
          <cell r="M7">
            <v>193.63574800000001</v>
          </cell>
          <cell r="N7">
            <v>196</v>
          </cell>
          <cell r="O7">
            <v>185.360544</v>
          </cell>
          <cell r="P7">
            <v>213.16249199999999</v>
          </cell>
        </row>
        <row r="8">
          <cell r="B8" t="str">
            <v>FWM01CF6V1</v>
          </cell>
          <cell r="C8">
            <v>108</v>
          </cell>
          <cell r="D8">
            <v>121</v>
          </cell>
          <cell r="E8">
            <v>108</v>
          </cell>
          <cell r="F8">
            <v>121</v>
          </cell>
          <cell r="G8">
            <v>121</v>
          </cell>
          <cell r="H8">
            <v>121</v>
          </cell>
          <cell r="I8">
            <v>121</v>
          </cell>
          <cell r="J8">
            <v>108</v>
          </cell>
          <cell r="K8">
            <v>108</v>
          </cell>
          <cell r="L8">
            <v>137.18528000000001</v>
          </cell>
          <cell r="M8">
            <v>119.16046</v>
          </cell>
          <cell r="N8">
            <v>121</v>
          </cell>
          <cell r="O8">
            <v>114.068027</v>
          </cell>
          <cell r="P8">
            <v>131.62492700000001</v>
          </cell>
        </row>
        <row r="9">
          <cell r="B9" t="str">
            <v>FWM02CF6V1</v>
          </cell>
          <cell r="C9">
            <v>117</v>
          </cell>
          <cell r="D9">
            <v>131</v>
          </cell>
          <cell r="E9">
            <v>117</v>
          </cell>
          <cell r="F9">
            <v>131</v>
          </cell>
          <cell r="G9">
            <v>131</v>
          </cell>
          <cell r="H9">
            <v>131</v>
          </cell>
          <cell r="I9">
            <v>131</v>
          </cell>
          <cell r="J9">
            <v>113</v>
          </cell>
          <cell r="K9">
            <v>117</v>
          </cell>
          <cell r="L9">
            <v>148.48289199999999</v>
          </cell>
          <cell r="M9">
            <v>123.086591</v>
          </cell>
          <cell r="N9">
            <v>131</v>
          </cell>
          <cell r="O9">
            <v>130.021603</v>
          </cell>
          <cell r="P9">
            <v>132.46495100000001</v>
          </cell>
        </row>
        <row r="10">
          <cell r="B10" t="str">
            <v>FWM03CF6V1</v>
          </cell>
          <cell r="C10">
            <v>131</v>
          </cell>
          <cell r="D10">
            <v>147</v>
          </cell>
          <cell r="E10">
            <v>131</v>
          </cell>
          <cell r="F10">
            <v>147</v>
          </cell>
          <cell r="G10">
            <v>147</v>
          </cell>
          <cell r="H10">
            <v>147</v>
          </cell>
          <cell r="I10">
            <v>147</v>
          </cell>
          <cell r="J10">
            <v>128</v>
          </cell>
          <cell r="K10">
            <v>131</v>
          </cell>
          <cell r="L10">
            <v>164.62233599999999</v>
          </cell>
          <cell r="M10">
            <v>138.06513899999999</v>
          </cell>
          <cell r="N10">
            <v>147</v>
          </cell>
          <cell r="O10">
            <v>145.83413300000001</v>
          </cell>
          <cell r="P10">
            <v>147.919196</v>
          </cell>
        </row>
        <row r="11">
          <cell r="B11" t="str">
            <v>FWM04CF6V1</v>
          </cell>
          <cell r="C11">
            <v>148</v>
          </cell>
          <cell r="D11">
            <v>165</v>
          </cell>
          <cell r="E11">
            <v>148</v>
          </cell>
          <cell r="F11">
            <v>165</v>
          </cell>
          <cell r="G11">
            <v>165</v>
          </cell>
          <cell r="H11">
            <v>165</v>
          </cell>
          <cell r="I11">
            <v>165</v>
          </cell>
          <cell r="J11">
            <v>144</v>
          </cell>
          <cell r="K11">
            <v>148</v>
          </cell>
          <cell r="L11">
            <v>185.60361499999999</v>
          </cell>
          <cell r="M11">
            <v>155.01601299999999</v>
          </cell>
          <cell r="N11">
            <v>165</v>
          </cell>
          <cell r="O11">
            <v>163.68698900000001</v>
          </cell>
          <cell r="P11">
            <v>160.16999999999999</v>
          </cell>
        </row>
        <row r="12">
          <cell r="B12" t="str">
            <v>FWM06CF6V1</v>
          </cell>
          <cell r="C12">
            <v>159</v>
          </cell>
          <cell r="D12">
            <v>179</v>
          </cell>
          <cell r="E12">
            <v>159</v>
          </cell>
          <cell r="F12">
            <v>179</v>
          </cell>
          <cell r="G12">
            <v>179</v>
          </cell>
          <cell r="H12">
            <v>179</v>
          </cell>
          <cell r="I12">
            <v>179</v>
          </cell>
          <cell r="J12">
            <v>154</v>
          </cell>
          <cell r="K12">
            <v>159</v>
          </cell>
          <cell r="L12">
            <v>200.12911500000001</v>
          </cell>
          <cell r="M12">
            <v>167.95939300000001</v>
          </cell>
          <cell r="N12">
            <v>179</v>
          </cell>
          <cell r="O12">
            <v>177.24915899999999</v>
          </cell>
          <cell r="P12">
            <v>179.93155899999999</v>
          </cell>
        </row>
        <row r="13">
          <cell r="B13" t="str">
            <v>FWM08CF6V1</v>
          </cell>
          <cell r="C13">
            <v>209</v>
          </cell>
          <cell r="D13">
            <v>235</v>
          </cell>
          <cell r="E13">
            <v>209</v>
          </cell>
          <cell r="F13">
            <v>235</v>
          </cell>
          <cell r="G13">
            <v>235</v>
          </cell>
          <cell r="H13">
            <v>235</v>
          </cell>
          <cell r="I13">
            <v>235</v>
          </cell>
          <cell r="J13">
            <v>203</v>
          </cell>
          <cell r="K13">
            <v>209</v>
          </cell>
          <cell r="L13">
            <v>269.528728</v>
          </cell>
          <cell r="M13">
            <v>221.78983600000001</v>
          </cell>
          <cell r="N13">
            <v>235</v>
          </cell>
          <cell r="O13">
            <v>234.179068</v>
          </cell>
          <cell r="P13">
            <v>228.51</v>
          </cell>
        </row>
        <row r="14">
          <cell r="B14" t="str">
            <v>FWL01C6V1</v>
          </cell>
          <cell r="C14">
            <v>110</v>
          </cell>
          <cell r="D14">
            <v>126</v>
          </cell>
          <cell r="E14">
            <v>110</v>
          </cell>
          <cell r="F14">
            <v>126</v>
          </cell>
          <cell r="G14">
            <v>126</v>
          </cell>
          <cell r="H14">
            <v>126</v>
          </cell>
          <cell r="I14">
            <v>126</v>
          </cell>
          <cell r="J14">
            <v>110</v>
          </cell>
          <cell r="K14">
            <v>110</v>
          </cell>
          <cell r="L14">
            <v>145.25500299999999</v>
          </cell>
          <cell r="M14">
            <v>124.330645</v>
          </cell>
          <cell r="N14">
            <v>126</v>
          </cell>
          <cell r="O14">
            <v>118.965986</v>
          </cell>
          <cell r="P14">
            <v>136.28421599999999</v>
          </cell>
        </row>
        <row r="15">
          <cell r="B15" t="str">
            <v>FWL02C6V1</v>
          </cell>
          <cell r="C15">
            <v>123</v>
          </cell>
          <cell r="D15">
            <v>143</v>
          </cell>
          <cell r="E15">
            <v>123</v>
          </cell>
          <cell r="F15">
            <v>143</v>
          </cell>
          <cell r="G15">
            <v>143</v>
          </cell>
          <cell r="H15">
            <v>143</v>
          </cell>
          <cell r="I15">
            <v>143</v>
          </cell>
          <cell r="J15">
            <v>123</v>
          </cell>
          <cell r="K15">
            <v>123</v>
          </cell>
          <cell r="L15">
            <v>163.00839199999999</v>
          </cell>
          <cell r="M15">
            <v>140.825998</v>
          </cell>
          <cell r="N15">
            <v>143</v>
          </cell>
          <cell r="O15">
            <v>134.85714200000001</v>
          </cell>
          <cell r="P15">
            <v>156.086196</v>
          </cell>
        </row>
        <row r="16">
          <cell r="B16" t="str">
            <v>FWL03C6V1</v>
          </cell>
          <cell r="C16">
            <v>138</v>
          </cell>
          <cell r="D16">
            <v>159</v>
          </cell>
          <cell r="E16">
            <v>138</v>
          </cell>
          <cell r="F16">
            <v>159</v>
          </cell>
          <cell r="G16">
            <v>159</v>
          </cell>
          <cell r="H16">
            <v>159</v>
          </cell>
          <cell r="I16">
            <v>159</v>
          </cell>
          <cell r="J16">
            <v>138</v>
          </cell>
          <cell r="K16">
            <v>138</v>
          </cell>
          <cell r="L16">
            <v>182.37572599999999</v>
          </cell>
          <cell r="M16">
            <v>156.33655400000001</v>
          </cell>
          <cell r="N16">
            <v>159</v>
          </cell>
          <cell r="O16">
            <v>149.659863</v>
          </cell>
          <cell r="P16">
            <v>173.55853200000001</v>
          </cell>
        </row>
        <row r="17">
          <cell r="B17" t="str">
            <v>FWL04C6V1</v>
          </cell>
          <cell r="C17">
            <v>155</v>
          </cell>
          <cell r="D17">
            <v>179</v>
          </cell>
          <cell r="E17">
            <v>155</v>
          </cell>
          <cell r="F17">
            <v>179</v>
          </cell>
          <cell r="G17">
            <v>179</v>
          </cell>
          <cell r="H17">
            <v>179</v>
          </cell>
          <cell r="I17">
            <v>179</v>
          </cell>
          <cell r="J17">
            <v>155</v>
          </cell>
          <cell r="K17">
            <v>155</v>
          </cell>
          <cell r="L17">
            <v>206.58489299999999</v>
          </cell>
          <cell r="M17">
            <v>176.032498</v>
          </cell>
          <cell r="N17">
            <v>179</v>
          </cell>
          <cell r="O17">
            <v>168.48979499999999</v>
          </cell>
          <cell r="P17">
            <v>195.690157</v>
          </cell>
        </row>
        <row r="18">
          <cell r="B18" t="str">
            <v>FWL06C6V1</v>
          </cell>
          <cell r="C18">
            <v>171</v>
          </cell>
          <cell r="D18">
            <v>198</v>
          </cell>
          <cell r="E18">
            <v>171</v>
          </cell>
          <cell r="F18">
            <v>198</v>
          </cell>
          <cell r="G18">
            <v>198</v>
          </cell>
          <cell r="H18">
            <v>198</v>
          </cell>
          <cell r="I18">
            <v>198</v>
          </cell>
          <cell r="J18">
            <v>171</v>
          </cell>
          <cell r="K18">
            <v>171</v>
          </cell>
          <cell r="L18">
            <v>225.95222699999999</v>
          </cell>
          <cell r="M18">
            <v>194.74364399999999</v>
          </cell>
          <cell r="N18">
            <v>198</v>
          </cell>
          <cell r="O18">
            <v>186.340136</v>
          </cell>
          <cell r="P18">
            <v>214.327315</v>
          </cell>
        </row>
        <row r="19">
          <cell r="B19" t="str">
            <v>FWL08C6V1</v>
          </cell>
          <cell r="C19">
            <v>229</v>
          </cell>
          <cell r="D19">
            <v>264</v>
          </cell>
          <cell r="E19">
            <v>229</v>
          </cell>
          <cell r="F19">
            <v>264</v>
          </cell>
          <cell r="G19">
            <v>264</v>
          </cell>
          <cell r="H19">
            <v>264</v>
          </cell>
          <cell r="I19">
            <v>264</v>
          </cell>
          <cell r="J19">
            <v>229</v>
          </cell>
          <cell r="K19">
            <v>229</v>
          </cell>
          <cell r="L19">
            <v>303.42156199999999</v>
          </cell>
          <cell r="M19">
            <v>259.98645900000002</v>
          </cell>
          <cell r="N19">
            <v>264</v>
          </cell>
          <cell r="O19">
            <v>248.816326</v>
          </cell>
          <cell r="P19">
            <v>288.875946</v>
          </cell>
        </row>
        <row r="20">
          <cell r="B20" t="str">
            <v>FWL01CF6V1</v>
          </cell>
          <cell r="C20">
            <v>135</v>
          </cell>
          <cell r="D20">
            <v>150</v>
          </cell>
          <cell r="E20">
            <v>135</v>
          </cell>
          <cell r="F20">
            <v>150</v>
          </cell>
          <cell r="G20">
            <v>150</v>
          </cell>
          <cell r="H20">
            <v>150</v>
          </cell>
          <cell r="I20">
            <v>150</v>
          </cell>
          <cell r="J20">
            <v>135</v>
          </cell>
          <cell r="K20">
            <v>135</v>
          </cell>
          <cell r="L20">
            <v>164.62233599999999</v>
          </cell>
          <cell r="M20">
            <v>148.088877</v>
          </cell>
          <cell r="N20">
            <v>150</v>
          </cell>
          <cell r="O20">
            <v>141.82312899999999</v>
          </cell>
          <cell r="P20">
            <v>164.23995300000001</v>
          </cell>
        </row>
        <row r="21">
          <cell r="B21" t="str">
            <v>FWL02CF6V1</v>
          </cell>
          <cell r="C21">
            <v>147</v>
          </cell>
          <cell r="D21">
            <v>167</v>
          </cell>
          <cell r="E21">
            <v>147</v>
          </cell>
          <cell r="F21">
            <v>167</v>
          </cell>
          <cell r="G21">
            <v>167</v>
          </cell>
          <cell r="H21">
            <v>167</v>
          </cell>
          <cell r="I21">
            <v>167</v>
          </cell>
          <cell r="J21">
            <v>147</v>
          </cell>
          <cell r="K21">
            <v>147</v>
          </cell>
          <cell r="L21">
            <v>180.76178100000001</v>
          </cell>
          <cell r="M21">
            <v>164.70733000000001</v>
          </cell>
          <cell r="N21">
            <v>167</v>
          </cell>
          <cell r="O21">
            <v>157.71428499999999</v>
          </cell>
          <cell r="P21">
            <v>182.87711100000001</v>
          </cell>
        </row>
        <row r="22">
          <cell r="B22" t="str">
            <v>FWL03CF6V1</v>
          </cell>
          <cell r="C22">
            <v>165</v>
          </cell>
          <cell r="D22">
            <v>186</v>
          </cell>
          <cell r="E22">
            <v>165</v>
          </cell>
          <cell r="F22">
            <v>186</v>
          </cell>
          <cell r="G22">
            <v>186</v>
          </cell>
          <cell r="H22">
            <v>186</v>
          </cell>
          <cell r="I22">
            <v>186</v>
          </cell>
          <cell r="J22">
            <v>165</v>
          </cell>
          <cell r="K22">
            <v>165</v>
          </cell>
          <cell r="L22">
            <v>198.51517100000001</v>
          </cell>
          <cell r="M22">
            <v>183.295377</v>
          </cell>
          <cell r="N22">
            <v>186</v>
          </cell>
          <cell r="O22">
            <v>175.56462500000001</v>
          </cell>
          <cell r="P22">
            <v>203.84391299999999</v>
          </cell>
        </row>
        <row r="23">
          <cell r="B23" t="str">
            <v>FWL04CF6V1</v>
          </cell>
          <cell r="C23">
            <v>186</v>
          </cell>
          <cell r="D23">
            <v>209</v>
          </cell>
          <cell r="E23">
            <v>186</v>
          </cell>
          <cell r="F23">
            <v>209</v>
          </cell>
          <cell r="G23">
            <v>209</v>
          </cell>
          <cell r="H23">
            <v>209</v>
          </cell>
          <cell r="I23">
            <v>209</v>
          </cell>
          <cell r="J23">
            <v>186</v>
          </cell>
          <cell r="K23">
            <v>186</v>
          </cell>
          <cell r="L23">
            <v>229.180116</v>
          </cell>
          <cell r="M23">
            <v>206.191912</v>
          </cell>
          <cell r="N23">
            <v>209</v>
          </cell>
          <cell r="O23">
            <v>197.33333300000001</v>
          </cell>
          <cell r="P23">
            <v>229.47000499999999</v>
          </cell>
        </row>
        <row r="24">
          <cell r="B24" t="str">
            <v>FWL06CF6V1</v>
          </cell>
          <cell r="C24">
            <v>202</v>
          </cell>
          <cell r="D24">
            <v>228</v>
          </cell>
          <cell r="E24">
            <v>202</v>
          </cell>
          <cell r="F24">
            <v>228</v>
          </cell>
          <cell r="G24">
            <v>228</v>
          </cell>
          <cell r="H24">
            <v>228</v>
          </cell>
          <cell r="I24">
            <v>228</v>
          </cell>
          <cell r="J24">
            <v>202</v>
          </cell>
          <cell r="K24">
            <v>202</v>
          </cell>
          <cell r="L24">
            <v>243.70561599999999</v>
          </cell>
          <cell r="M24">
            <v>224.77995899999999</v>
          </cell>
          <cell r="N24">
            <v>228</v>
          </cell>
          <cell r="O24">
            <v>215.183673</v>
          </cell>
          <cell r="P24">
            <v>249.271986</v>
          </cell>
        </row>
        <row r="25">
          <cell r="B25" t="str">
            <v>FWL08CF6V1</v>
          </cell>
          <cell r="C25">
            <v>268</v>
          </cell>
          <cell r="D25">
            <v>303</v>
          </cell>
          <cell r="E25">
            <v>268</v>
          </cell>
          <cell r="F25">
            <v>303</v>
          </cell>
          <cell r="G25">
            <v>303</v>
          </cell>
          <cell r="H25">
            <v>303</v>
          </cell>
          <cell r="I25">
            <v>303</v>
          </cell>
          <cell r="J25">
            <v>260</v>
          </cell>
          <cell r="K25">
            <v>268</v>
          </cell>
          <cell r="L25">
            <v>345.384118</v>
          </cell>
          <cell r="M25">
            <v>285.52057500000001</v>
          </cell>
          <cell r="N25">
            <v>303</v>
          </cell>
          <cell r="O25">
            <v>301.38982199999998</v>
          </cell>
          <cell r="P25">
            <v>303.56551400000001</v>
          </cell>
        </row>
        <row r="26">
          <cell r="B26" t="str">
            <v>FWV01C6V1</v>
          </cell>
          <cell r="C26">
            <v>105</v>
          </cell>
          <cell r="D26">
            <v>121</v>
          </cell>
          <cell r="E26">
            <v>105</v>
          </cell>
          <cell r="F26">
            <v>121</v>
          </cell>
          <cell r="G26">
            <v>121</v>
          </cell>
          <cell r="H26">
            <v>121</v>
          </cell>
          <cell r="I26">
            <v>121</v>
          </cell>
          <cell r="J26">
            <v>105</v>
          </cell>
          <cell r="K26">
            <v>105</v>
          </cell>
          <cell r="L26">
            <v>138.79922500000001</v>
          </cell>
          <cell r="M26">
            <v>118.970073</v>
          </cell>
          <cell r="N26">
            <v>121</v>
          </cell>
          <cell r="O26">
            <v>114.068027</v>
          </cell>
          <cell r="P26">
            <v>131.62492700000001</v>
          </cell>
        </row>
        <row r="27">
          <cell r="B27" t="str">
            <v>FWV02C6V1</v>
          </cell>
          <cell r="C27">
            <v>118</v>
          </cell>
          <cell r="D27">
            <v>134</v>
          </cell>
          <cell r="E27">
            <v>118</v>
          </cell>
          <cell r="F27">
            <v>134</v>
          </cell>
          <cell r="G27">
            <v>134</v>
          </cell>
          <cell r="H27">
            <v>134</v>
          </cell>
          <cell r="I27">
            <v>134</v>
          </cell>
          <cell r="J27">
            <v>118</v>
          </cell>
          <cell r="K27">
            <v>118</v>
          </cell>
          <cell r="L27">
            <v>154.93867</v>
          </cell>
          <cell r="M27">
            <v>132.36649600000001</v>
          </cell>
          <cell r="N27">
            <v>134</v>
          </cell>
          <cell r="O27">
            <v>126.911564</v>
          </cell>
          <cell r="P27">
            <v>147.93244000000001</v>
          </cell>
        </row>
        <row r="28">
          <cell r="B28" t="str">
            <v>FWV03C6V1</v>
          </cell>
          <cell r="C28">
            <v>130</v>
          </cell>
          <cell r="D28">
            <v>150</v>
          </cell>
          <cell r="E28">
            <v>130</v>
          </cell>
          <cell r="F28">
            <v>150</v>
          </cell>
          <cell r="G28">
            <v>150</v>
          </cell>
          <cell r="H28">
            <v>150</v>
          </cell>
          <cell r="I28">
            <v>150</v>
          </cell>
          <cell r="J28">
            <v>130</v>
          </cell>
          <cell r="K28">
            <v>130</v>
          </cell>
          <cell r="L28">
            <v>172.692059</v>
          </cell>
          <cell r="M28">
            <v>147.85227</v>
          </cell>
          <cell r="N28">
            <v>150</v>
          </cell>
          <cell r="O28">
            <v>141.82312899999999</v>
          </cell>
          <cell r="P28">
            <v>164.23995300000001</v>
          </cell>
        </row>
        <row r="29">
          <cell r="B29" t="str">
            <v>FWV04C6V1</v>
          </cell>
          <cell r="C29">
            <v>147</v>
          </cell>
          <cell r="D29">
            <v>169</v>
          </cell>
          <cell r="E29">
            <v>147</v>
          </cell>
          <cell r="F29">
            <v>169</v>
          </cell>
          <cell r="G29">
            <v>169</v>
          </cell>
          <cell r="H29">
            <v>169</v>
          </cell>
          <cell r="I29">
            <v>169</v>
          </cell>
          <cell r="J29">
            <v>147</v>
          </cell>
          <cell r="K29">
            <v>147</v>
          </cell>
          <cell r="L29">
            <v>193.673337</v>
          </cell>
          <cell r="M29">
            <v>166.53352100000001</v>
          </cell>
          <cell r="N29">
            <v>169</v>
          </cell>
          <cell r="O29">
            <v>159.67346900000001</v>
          </cell>
          <cell r="P29">
            <v>185.20675499999999</v>
          </cell>
        </row>
        <row r="30">
          <cell r="B30" t="str">
            <v>FWV06C6V1</v>
          </cell>
          <cell r="C30">
            <v>162</v>
          </cell>
          <cell r="D30">
            <v>186</v>
          </cell>
          <cell r="E30">
            <v>162</v>
          </cell>
          <cell r="F30">
            <v>186</v>
          </cell>
          <cell r="G30">
            <v>186</v>
          </cell>
          <cell r="H30">
            <v>186</v>
          </cell>
          <cell r="I30">
            <v>186</v>
          </cell>
          <cell r="J30">
            <v>162</v>
          </cell>
          <cell r="K30">
            <v>162</v>
          </cell>
          <cell r="L30">
            <v>214.65461500000001</v>
          </cell>
          <cell r="M30">
            <v>183.00251900000001</v>
          </cell>
          <cell r="N30">
            <v>186</v>
          </cell>
          <cell r="O30">
            <v>175.455782</v>
          </cell>
          <cell r="P30">
            <v>203.84391299999999</v>
          </cell>
        </row>
        <row r="31">
          <cell r="B31" t="str">
            <v>FWV08C6V1</v>
          </cell>
          <cell r="C31">
            <v>214</v>
          </cell>
          <cell r="D31">
            <v>246</v>
          </cell>
          <cell r="E31">
            <v>214</v>
          </cell>
          <cell r="F31">
            <v>246</v>
          </cell>
          <cell r="G31">
            <v>246</v>
          </cell>
          <cell r="H31">
            <v>246</v>
          </cell>
          <cell r="I31">
            <v>246</v>
          </cell>
          <cell r="J31">
            <v>214</v>
          </cell>
          <cell r="K31">
            <v>214</v>
          </cell>
          <cell r="L31">
            <v>282.44028400000002</v>
          </cell>
          <cell r="M31">
            <v>241.99594400000001</v>
          </cell>
          <cell r="N31">
            <v>246</v>
          </cell>
          <cell r="O31">
            <v>231.94557800000001</v>
          </cell>
          <cell r="P31">
            <v>269.07396599999998</v>
          </cell>
        </row>
        <row r="32">
          <cell r="B32" t="str">
            <v>FWV01CF6V1</v>
          </cell>
          <cell r="C32">
            <v>129</v>
          </cell>
          <cell r="D32">
            <v>145</v>
          </cell>
          <cell r="E32">
            <v>129</v>
          </cell>
          <cell r="F32">
            <v>145</v>
          </cell>
          <cell r="G32">
            <v>145</v>
          </cell>
          <cell r="H32">
            <v>145</v>
          </cell>
          <cell r="I32">
            <v>145</v>
          </cell>
          <cell r="J32">
            <v>129</v>
          </cell>
          <cell r="K32">
            <v>129</v>
          </cell>
          <cell r="L32">
            <v>156.55261400000001</v>
          </cell>
          <cell r="M32">
            <v>142.69034500000001</v>
          </cell>
          <cell r="N32">
            <v>145</v>
          </cell>
          <cell r="O32">
            <v>136.816326</v>
          </cell>
          <cell r="P32">
            <v>158.415841</v>
          </cell>
        </row>
        <row r="33">
          <cell r="B33" t="str">
            <v>FWV02CF6V1</v>
          </cell>
          <cell r="C33">
            <v>142</v>
          </cell>
          <cell r="D33">
            <v>159</v>
          </cell>
          <cell r="E33">
            <v>142</v>
          </cell>
          <cell r="F33">
            <v>159</v>
          </cell>
          <cell r="G33">
            <v>159</v>
          </cell>
          <cell r="H33">
            <v>159</v>
          </cell>
          <cell r="I33">
            <v>159</v>
          </cell>
          <cell r="J33">
            <v>142</v>
          </cell>
          <cell r="K33">
            <v>142</v>
          </cell>
          <cell r="L33">
            <v>171.078114</v>
          </cell>
          <cell r="M33">
            <v>156.20967200000001</v>
          </cell>
          <cell r="N33">
            <v>159</v>
          </cell>
          <cell r="O33">
            <v>149.76870700000001</v>
          </cell>
          <cell r="P33">
            <v>173.55853200000001</v>
          </cell>
        </row>
        <row r="34">
          <cell r="B34" t="str">
            <v>FWV03CF6V1</v>
          </cell>
          <cell r="C34">
            <v>158</v>
          </cell>
          <cell r="D34">
            <v>178</v>
          </cell>
          <cell r="E34">
            <v>158</v>
          </cell>
          <cell r="F34">
            <v>178</v>
          </cell>
          <cell r="G34">
            <v>178</v>
          </cell>
          <cell r="H34">
            <v>178</v>
          </cell>
          <cell r="I34">
            <v>178</v>
          </cell>
          <cell r="J34">
            <v>158</v>
          </cell>
          <cell r="K34">
            <v>158</v>
          </cell>
          <cell r="L34">
            <v>188.831504</v>
          </cell>
          <cell r="M34">
            <v>174.76802000000001</v>
          </cell>
          <cell r="N34">
            <v>178</v>
          </cell>
          <cell r="O34">
            <v>167.61904699999999</v>
          </cell>
          <cell r="P34">
            <v>194.52533399999999</v>
          </cell>
        </row>
        <row r="35">
          <cell r="B35" t="str">
            <v>FWV04CF6V1</v>
          </cell>
          <cell r="C35">
            <v>178</v>
          </cell>
          <cell r="D35">
            <v>200</v>
          </cell>
          <cell r="E35">
            <v>178</v>
          </cell>
          <cell r="F35">
            <v>200</v>
          </cell>
          <cell r="G35">
            <v>200</v>
          </cell>
          <cell r="H35">
            <v>200</v>
          </cell>
          <cell r="I35">
            <v>200</v>
          </cell>
          <cell r="J35">
            <v>178</v>
          </cell>
          <cell r="K35">
            <v>178</v>
          </cell>
          <cell r="L35">
            <v>221.11039299999999</v>
          </cell>
          <cell r="M35">
            <v>196.52184600000001</v>
          </cell>
          <cell r="N35">
            <v>200</v>
          </cell>
          <cell r="O35">
            <v>188.408163</v>
          </cell>
          <cell r="P35">
            <v>216.656959</v>
          </cell>
        </row>
        <row r="36">
          <cell r="B36" t="str">
            <v>FWV06CF6V1</v>
          </cell>
          <cell r="C36">
            <v>192</v>
          </cell>
          <cell r="D36">
            <v>216</v>
          </cell>
          <cell r="E36">
            <v>192</v>
          </cell>
          <cell r="F36">
            <v>216</v>
          </cell>
          <cell r="G36">
            <v>216</v>
          </cell>
          <cell r="H36">
            <v>216</v>
          </cell>
          <cell r="I36">
            <v>216</v>
          </cell>
          <cell r="J36">
            <v>192</v>
          </cell>
          <cell r="K36">
            <v>192</v>
          </cell>
          <cell r="L36">
            <v>235.63589400000001</v>
          </cell>
          <cell r="M36">
            <v>212.99084300000001</v>
          </cell>
          <cell r="N36">
            <v>216</v>
          </cell>
          <cell r="O36">
            <v>204.299319</v>
          </cell>
          <cell r="P36">
            <v>237.623762</v>
          </cell>
        </row>
        <row r="37">
          <cell r="B37" t="str">
            <v>FWV08CF6V1</v>
          </cell>
          <cell r="C37">
            <v>253</v>
          </cell>
          <cell r="D37">
            <v>285</v>
          </cell>
          <cell r="E37">
            <v>253</v>
          </cell>
          <cell r="F37">
            <v>285</v>
          </cell>
          <cell r="G37">
            <v>285</v>
          </cell>
          <cell r="H37">
            <v>285</v>
          </cell>
          <cell r="I37">
            <v>285</v>
          </cell>
          <cell r="J37">
            <v>246</v>
          </cell>
          <cell r="K37">
            <v>253</v>
          </cell>
          <cell r="L37">
            <v>310</v>
          </cell>
          <cell r="M37">
            <v>268.63254499999999</v>
          </cell>
          <cell r="N37">
            <v>285</v>
          </cell>
          <cell r="O37">
            <v>283.62698</v>
          </cell>
          <cell r="P37">
            <v>285.90352100000001</v>
          </cell>
        </row>
      </sheetData>
      <sheetData sheetId="1" refreshError="1">
        <row r="2">
          <cell r="A2" t="str">
            <v>FWM01C6V1</v>
          </cell>
          <cell r="B2">
            <v>75</v>
          </cell>
          <cell r="D2" t="str">
            <v>FRA</v>
          </cell>
          <cell r="E2">
            <v>0.52</v>
          </cell>
          <cell r="F2">
            <v>0</v>
          </cell>
          <cell r="G2">
            <v>0</v>
          </cell>
          <cell r="H2">
            <v>0.216</v>
          </cell>
          <cell r="I2">
            <v>4.4999999999999998E-2</v>
          </cell>
          <cell r="J2">
            <v>0.26100000000000001</v>
          </cell>
          <cell r="K2">
            <v>5</v>
          </cell>
        </row>
        <row r="3">
          <cell r="A3" t="str">
            <v>FWM02C6V1</v>
          </cell>
          <cell r="B3">
            <v>82</v>
          </cell>
          <cell r="D3" t="str">
            <v>GER</v>
          </cell>
          <cell r="E3">
            <v>0.52</v>
          </cell>
          <cell r="F3">
            <v>0</v>
          </cell>
          <cell r="G3">
            <v>0</v>
          </cell>
          <cell r="H3">
            <v>0.20899999999999999</v>
          </cell>
          <cell r="I3">
            <v>4.4999999999999998E-2</v>
          </cell>
          <cell r="J3">
            <v>0.254</v>
          </cell>
          <cell r="K3">
            <v>6</v>
          </cell>
        </row>
        <row r="4">
          <cell r="A4" t="str">
            <v>FWM03C6V1</v>
          </cell>
          <cell r="B4">
            <v>90</v>
          </cell>
          <cell r="D4" t="str">
            <v>SPA</v>
          </cell>
          <cell r="E4">
            <v>0.52</v>
          </cell>
          <cell r="F4">
            <v>0</v>
          </cell>
          <cell r="G4">
            <v>0</v>
          </cell>
          <cell r="H4">
            <v>0.16900000000000001</v>
          </cell>
          <cell r="I4">
            <v>4.4999999999999998E-2</v>
          </cell>
          <cell r="J4">
            <v>0.21400000000000002</v>
          </cell>
          <cell r="K4">
            <v>7</v>
          </cell>
        </row>
        <row r="5">
          <cell r="A5" t="str">
            <v>FWM04C6V1</v>
          </cell>
          <cell r="B5">
            <v>103</v>
          </cell>
          <cell r="D5" t="str">
            <v>OTH</v>
          </cell>
          <cell r="E5">
            <v>0.52</v>
          </cell>
          <cell r="I5">
            <v>0.25</v>
          </cell>
          <cell r="J5">
            <v>0.25</v>
          </cell>
          <cell r="K5">
            <v>8</v>
          </cell>
        </row>
        <row r="6">
          <cell r="A6" t="str">
            <v>FWM06C6V1</v>
          </cell>
          <cell r="B6">
            <v>110</v>
          </cell>
          <cell r="D6" t="str">
            <v>POL</v>
          </cell>
          <cell r="E6">
            <v>0.52</v>
          </cell>
          <cell r="G6">
            <v>0</v>
          </cell>
          <cell r="H6">
            <v>0.249</v>
          </cell>
          <cell r="I6">
            <v>4.4999999999999998E-2</v>
          </cell>
          <cell r="J6">
            <v>0.29399999999999998</v>
          </cell>
          <cell r="K6">
            <v>9</v>
          </cell>
        </row>
        <row r="7">
          <cell r="A7" t="str">
            <v>FWM08C6V1</v>
          </cell>
          <cell r="B7">
            <v>145</v>
          </cell>
          <cell r="D7" t="str">
            <v>CE</v>
          </cell>
          <cell r="E7">
            <v>0.52</v>
          </cell>
          <cell r="G7">
            <v>0</v>
          </cell>
          <cell r="H7">
            <v>0.219</v>
          </cell>
          <cell r="I7">
            <v>4.4999999999999998E-2</v>
          </cell>
          <cell r="J7">
            <v>0.26400000000000001</v>
          </cell>
          <cell r="K7">
            <v>10</v>
          </cell>
        </row>
        <row r="8">
          <cell r="A8" t="str">
            <v>FWM01CF6V1</v>
          </cell>
          <cell r="B8">
            <v>92</v>
          </cell>
          <cell r="D8" t="str">
            <v>HUN</v>
          </cell>
          <cell r="E8">
            <v>0.52</v>
          </cell>
          <cell r="G8">
            <v>0</v>
          </cell>
          <cell r="H8">
            <v>0.219</v>
          </cell>
          <cell r="I8">
            <v>4.4999999999999998E-2</v>
          </cell>
          <cell r="J8">
            <v>0.26400000000000001</v>
          </cell>
          <cell r="K8">
            <v>11</v>
          </cell>
        </row>
        <row r="9">
          <cell r="A9" t="str">
            <v>FWM02CF6V1</v>
          </cell>
          <cell r="B9">
            <v>99</v>
          </cell>
          <cell r="D9" t="str">
            <v>ITA</v>
          </cell>
          <cell r="E9">
            <v>0.52</v>
          </cell>
          <cell r="F9">
            <v>0</v>
          </cell>
          <cell r="G9">
            <v>0</v>
          </cell>
          <cell r="H9">
            <v>0.16600000000000001</v>
          </cell>
          <cell r="I9">
            <v>4.4999999999999998E-2</v>
          </cell>
          <cell r="J9">
            <v>0.21100000000000002</v>
          </cell>
          <cell r="K9">
            <v>12</v>
          </cell>
        </row>
        <row r="10">
          <cell r="A10" t="str">
            <v>FWM03CF6V1</v>
          </cell>
          <cell r="B10">
            <v>109</v>
          </cell>
          <cell r="D10" t="str">
            <v>POR</v>
          </cell>
          <cell r="E10">
            <v>0.52</v>
          </cell>
          <cell r="I10">
            <v>0.2</v>
          </cell>
          <cell r="J10">
            <v>0.2</v>
          </cell>
          <cell r="K10">
            <v>13</v>
          </cell>
        </row>
        <row r="11">
          <cell r="A11" t="str">
            <v>FWM04CF6V1</v>
          </cell>
          <cell r="B11">
            <v>126</v>
          </cell>
          <cell r="D11" t="str">
            <v>UK</v>
          </cell>
          <cell r="E11">
            <v>0.52</v>
          </cell>
          <cell r="I11">
            <v>0.22</v>
          </cell>
          <cell r="J11">
            <v>0.22</v>
          </cell>
          <cell r="K11">
            <v>14</v>
          </cell>
        </row>
        <row r="12">
          <cell r="A12" t="str">
            <v>FWM06CF6V1</v>
          </cell>
          <cell r="B12">
            <v>133</v>
          </cell>
          <cell r="D12" t="str">
            <v>NOR</v>
          </cell>
          <cell r="E12">
            <v>0.52</v>
          </cell>
          <cell r="I12">
            <v>0.25</v>
          </cell>
          <cell r="J12">
            <v>0.25</v>
          </cell>
          <cell r="K12">
            <v>15</v>
          </cell>
        </row>
        <row r="13">
          <cell r="A13" t="str">
            <v>FWM08CF6V1</v>
          </cell>
          <cell r="B13">
            <v>173</v>
          </cell>
          <cell r="D13" t="str">
            <v>NET</v>
          </cell>
          <cell r="E13">
            <v>0.52</v>
          </cell>
          <cell r="I13">
            <v>0.25</v>
          </cell>
          <cell r="J13">
            <v>0.25</v>
          </cell>
          <cell r="K13">
            <v>16</v>
          </cell>
        </row>
        <row r="14">
          <cell r="A14" t="str">
            <v>FWL01C6V1</v>
          </cell>
          <cell r="B14">
            <v>95</v>
          </cell>
          <cell r="D14" t="str">
            <v>SWE</v>
          </cell>
          <cell r="E14">
            <v>0.52</v>
          </cell>
          <cell r="I14">
            <v>0.25</v>
          </cell>
          <cell r="J14">
            <v>0.25</v>
          </cell>
          <cell r="K14">
            <v>17</v>
          </cell>
        </row>
        <row r="15">
          <cell r="A15" t="str">
            <v>FWL02C6V1</v>
          </cell>
          <cell r="B15">
            <v>110</v>
          </cell>
          <cell r="D15" t="str">
            <v>RUS</v>
          </cell>
          <cell r="E15">
            <v>0.52</v>
          </cell>
          <cell r="I15">
            <v>0.2</v>
          </cell>
          <cell r="J15">
            <v>0.2</v>
          </cell>
          <cell r="K15">
            <v>18</v>
          </cell>
        </row>
        <row r="16">
          <cell r="A16" t="str">
            <v>FWL03C6V1</v>
          </cell>
          <cell r="B16">
            <v>120</v>
          </cell>
        </row>
        <row r="17">
          <cell r="A17" t="str">
            <v>FWL04C6V1</v>
          </cell>
          <cell r="B17">
            <v>132</v>
          </cell>
        </row>
        <row r="18">
          <cell r="A18" t="str">
            <v>FWL06C6V1</v>
          </cell>
          <cell r="B18">
            <v>142</v>
          </cell>
          <cell r="D18" t="str">
            <v>Q</v>
          </cell>
          <cell r="E18">
            <v>800</v>
          </cell>
          <cell r="F18">
            <v>0</v>
          </cell>
          <cell r="G18">
            <v>2000</v>
          </cell>
          <cell r="H18">
            <v>2345</v>
          </cell>
          <cell r="I18">
            <v>30</v>
          </cell>
          <cell r="J18">
            <v>5200</v>
          </cell>
          <cell r="L18">
            <v>3000</v>
          </cell>
          <cell r="M18">
            <v>650</v>
          </cell>
          <cell r="N18">
            <v>600</v>
          </cell>
          <cell r="O18">
            <v>180</v>
          </cell>
          <cell r="P18">
            <v>80</v>
          </cell>
          <cell r="Q18">
            <v>180</v>
          </cell>
          <cell r="R18">
            <v>2280</v>
          </cell>
        </row>
        <row r="19">
          <cell r="A19" t="str">
            <v>FWL08C6V1</v>
          </cell>
          <cell r="B19">
            <v>194</v>
          </cell>
          <cell r="D19">
            <v>1</v>
          </cell>
          <cell r="E19">
            <v>0</v>
          </cell>
          <cell r="G19">
            <v>3.2786885245901641E-2</v>
          </cell>
          <cell r="H19">
            <v>0</v>
          </cell>
          <cell r="I19">
            <v>0</v>
          </cell>
          <cell r="J19">
            <v>1.225E-2</v>
          </cell>
          <cell r="K19">
            <v>1.225E-2</v>
          </cell>
          <cell r="L19">
            <v>1.7451432334540665E-2</v>
          </cell>
          <cell r="M19">
            <v>6.8840579710144928E-2</v>
          </cell>
          <cell r="N19">
            <v>6.7796610169491523E-3</v>
          </cell>
          <cell r="O19">
            <v>6.8181818181818177E-2</v>
          </cell>
          <cell r="P19">
            <v>0</v>
          </cell>
          <cell r="Q19">
            <v>6.8181818181818177E-2</v>
          </cell>
          <cell r="R19">
            <v>5.2631578947368418E-2</v>
          </cell>
        </row>
        <row r="20">
          <cell r="A20" t="str">
            <v>FWL01CF6V1</v>
          </cell>
          <cell r="B20">
            <v>112</v>
          </cell>
          <cell r="D20">
            <v>2</v>
          </cell>
          <cell r="E20">
            <v>0.16216216216216217</v>
          </cell>
          <cell r="G20">
            <v>0.21670081967213115</v>
          </cell>
          <cell r="H20">
            <v>3.3333333333333333E-2</v>
          </cell>
          <cell r="I20">
            <v>3.3333333333333333E-2</v>
          </cell>
          <cell r="J20">
            <v>0.24825</v>
          </cell>
          <cell r="K20">
            <v>0.24825</v>
          </cell>
          <cell r="L20">
            <v>0.22719789265722753</v>
          </cell>
          <cell r="M20">
            <v>6.3405797101449279E-2</v>
          </cell>
          <cell r="N20">
            <v>3.2203389830508473E-2</v>
          </cell>
          <cell r="O20">
            <v>9.3434343434343439E-2</v>
          </cell>
          <cell r="P20">
            <v>0</v>
          </cell>
          <cell r="Q20">
            <v>9.3434343434343439E-2</v>
          </cell>
          <cell r="R20">
            <v>0.25730994152046782</v>
          </cell>
        </row>
        <row r="21">
          <cell r="A21" t="str">
            <v>FWL02CF6V1</v>
          </cell>
          <cell r="B21">
            <v>127</v>
          </cell>
          <cell r="D21">
            <v>3</v>
          </cell>
          <cell r="E21">
            <v>0.19061166429587481</v>
          </cell>
          <cell r="G21">
            <v>0.25563524590163933</v>
          </cell>
          <cell r="H21">
            <v>0.5</v>
          </cell>
          <cell r="I21">
            <v>0.5</v>
          </cell>
          <cell r="J21">
            <v>0.24399999999999999</v>
          </cell>
          <cell r="K21">
            <v>0.24399999999999999</v>
          </cell>
          <cell r="L21">
            <v>0.31050378663154427</v>
          </cell>
          <cell r="M21">
            <v>0.21376811594202899</v>
          </cell>
          <cell r="N21">
            <v>0.25254237288135595</v>
          </cell>
          <cell r="O21">
            <v>0.15656565656565657</v>
          </cell>
          <cell r="P21">
            <v>0.20779220779220781</v>
          </cell>
          <cell r="Q21">
            <v>0.15656565656565657</v>
          </cell>
          <cell r="R21">
            <v>0.26315789473684209</v>
          </cell>
        </row>
        <row r="22">
          <cell r="A22" t="str">
            <v>FWL03CF6V1</v>
          </cell>
          <cell r="B22">
            <v>139</v>
          </cell>
          <cell r="D22">
            <v>4</v>
          </cell>
          <cell r="E22">
            <v>0.1251778093883357</v>
          </cell>
          <cell r="G22">
            <v>0.16137295081967212</v>
          </cell>
          <cell r="H22">
            <v>0.21666666666666667</v>
          </cell>
          <cell r="I22">
            <v>0.21666666666666667</v>
          </cell>
          <cell r="J22">
            <v>0.15275</v>
          </cell>
          <cell r="K22">
            <v>0.15275</v>
          </cell>
          <cell r="L22">
            <v>0.23049061573921634</v>
          </cell>
          <cell r="M22">
            <v>0.28985507246376813</v>
          </cell>
          <cell r="N22">
            <v>0.13728813559322034</v>
          </cell>
          <cell r="O22">
            <v>0.25505050505050503</v>
          </cell>
          <cell r="P22">
            <v>0.42857142857142855</v>
          </cell>
          <cell r="Q22">
            <v>0.25505050505050503</v>
          </cell>
          <cell r="R22">
            <v>0.10526315789473684</v>
          </cell>
        </row>
        <row r="23">
          <cell r="A23" t="str">
            <v>FWL04CF6V1</v>
          </cell>
          <cell r="B23">
            <v>155</v>
          </cell>
          <cell r="D23">
            <v>6</v>
          </cell>
          <cell r="E23">
            <v>0.23613086770981509</v>
          </cell>
          <cell r="G23">
            <v>0.22182377049180327</v>
          </cell>
          <cell r="H23">
            <v>0.13333333333333333</v>
          </cell>
          <cell r="I23">
            <v>0.13333333333333333</v>
          </cell>
          <cell r="J23">
            <v>0.19350000000000001</v>
          </cell>
          <cell r="K23">
            <v>0.19350000000000001</v>
          </cell>
          <cell r="L23">
            <v>0.16233124794204806</v>
          </cell>
          <cell r="M23">
            <v>0.20108695652173914</v>
          </cell>
          <cell r="N23">
            <v>0.31016949152542372</v>
          </cell>
          <cell r="O23">
            <v>0.29797979797979796</v>
          </cell>
          <cell r="P23">
            <v>0.35064935064935066</v>
          </cell>
          <cell r="Q23">
            <v>0.29797979797979796</v>
          </cell>
          <cell r="R23">
            <v>0.18128654970760233</v>
          </cell>
        </row>
        <row r="24">
          <cell r="A24" t="str">
            <v>FWL06CF6V1</v>
          </cell>
          <cell r="B24">
            <v>165</v>
          </cell>
          <cell r="D24">
            <v>8</v>
          </cell>
          <cell r="E24">
            <v>0.28591749644381226</v>
          </cell>
          <cell r="G24">
            <v>0.11168032786885246</v>
          </cell>
          <cell r="H24">
            <v>0.11666666666666667</v>
          </cell>
          <cell r="I24">
            <v>0.11666666666666667</v>
          </cell>
          <cell r="J24">
            <v>0.14924999999999999</v>
          </cell>
          <cell r="K24">
            <v>0.14924999999999999</v>
          </cell>
          <cell r="L24">
            <v>5.2025024695423118E-2</v>
          </cell>
          <cell r="M24">
            <v>0.16304347826086957</v>
          </cell>
          <cell r="N24">
            <v>0.26101694915254237</v>
          </cell>
          <cell r="O24">
            <v>0.12878787878787878</v>
          </cell>
          <cell r="P24">
            <v>1.2987012987012988E-2</v>
          </cell>
          <cell r="Q24">
            <v>0.12878787878787878</v>
          </cell>
          <cell r="R24">
            <v>0.14035087719298245</v>
          </cell>
        </row>
        <row r="25">
          <cell r="A25" t="str">
            <v>FWL08CF6V1</v>
          </cell>
          <cell r="B25">
            <v>222</v>
          </cell>
          <cell r="D25" t="str">
            <v>flexi built in</v>
          </cell>
          <cell r="E25">
            <v>0.65677419354838706</v>
          </cell>
          <cell r="G25">
            <v>0.71189279731993305</v>
          </cell>
          <cell r="H25">
            <v>0.60317460317460314</v>
          </cell>
          <cell r="I25">
            <v>0.60317460317460314</v>
          </cell>
          <cell r="J25">
            <v>0.53644048435001146</v>
          </cell>
          <cell r="K25">
            <v>0.53644048435001146</v>
          </cell>
          <cell r="L25">
            <v>0.46412263535551207</v>
          </cell>
          <cell r="M25">
            <v>0.55676516329704506</v>
          </cell>
          <cell r="N25">
            <v>0.80916976456009915</v>
          </cell>
          <cell r="O25">
            <v>0.37111111111111111</v>
          </cell>
          <cell r="P25">
            <v>0.53658536585365857</v>
          </cell>
          <cell r="Q25">
            <v>0.37111111111111111</v>
          </cell>
          <cell r="R25">
            <v>0.4370860927152318</v>
          </cell>
        </row>
        <row r="26">
          <cell r="A26" t="str">
            <v>FWV01C6V1</v>
          </cell>
          <cell r="B26">
            <v>90</v>
          </cell>
          <cell r="D26" t="str">
            <v>flexi cabinet</v>
          </cell>
          <cell r="E26">
            <v>8.7741935483870964E-2</v>
          </cell>
          <cell r="G26">
            <v>2.5544388609715241E-2</v>
          </cell>
          <cell r="H26">
            <v>0.33333333333333331</v>
          </cell>
          <cell r="I26">
            <v>0.33333333333333331</v>
          </cell>
          <cell r="J26">
            <v>0.1247429746401645</v>
          </cell>
          <cell r="K26">
            <v>0.1247429746401645</v>
          </cell>
          <cell r="L26">
            <v>4.0117416829745595E-2</v>
          </cell>
          <cell r="M26">
            <v>0.12908242612752721</v>
          </cell>
          <cell r="N26">
            <v>0.15365551425030979</v>
          </cell>
          <cell r="O26">
            <v>0.44666666666666666</v>
          </cell>
          <cell r="P26">
            <v>0.23170731707317074</v>
          </cell>
          <cell r="Q26">
            <v>0.44666666666666666</v>
          </cell>
          <cell r="R26">
            <v>0.11920529801324503</v>
          </cell>
        </row>
        <row r="27">
          <cell r="A27" t="str">
            <v>FWV02C6V1</v>
          </cell>
          <cell r="B27">
            <v>105</v>
          </cell>
          <cell r="D27" t="str">
            <v>vertical cabinet</v>
          </cell>
          <cell r="E27">
            <v>0.25548387096774194</v>
          </cell>
          <cell r="G27">
            <v>0.26256281407035176</v>
          </cell>
          <cell r="H27">
            <v>6.3492063492063489E-2</v>
          </cell>
          <cell r="I27">
            <v>6.3492063492063489E-2</v>
          </cell>
          <cell r="J27">
            <v>0.33881654100982406</v>
          </cell>
          <cell r="K27">
            <v>0.33881654100982406</v>
          </cell>
          <cell r="L27">
            <v>0.49575994781474231</v>
          </cell>
          <cell r="M27">
            <v>0.3141524105754277</v>
          </cell>
          <cell r="N27">
            <v>3.717472118959108E-2</v>
          </cell>
          <cell r="O27">
            <v>0.18222222222222223</v>
          </cell>
          <cell r="P27">
            <v>0.23170731707317074</v>
          </cell>
          <cell r="Q27">
            <v>0.18222222222222223</v>
          </cell>
          <cell r="R27">
            <v>0.44370860927152317</v>
          </cell>
        </row>
        <row r="28">
          <cell r="A28" t="str">
            <v>FWV03C6V1</v>
          </cell>
          <cell r="B28">
            <v>115</v>
          </cell>
          <cell r="D28" t="str">
            <v>2-p</v>
          </cell>
          <cell r="E28">
            <v>0.6339285714285714</v>
          </cell>
          <cell r="G28">
            <v>0.69430485762144056</v>
          </cell>
          <cell r="H28">
            <v>0.82539682539682535</v>
          </cell>
          <cell r="I28">
            <v>0.82539682539682535</v>
          </cell>
          <cell r="J28">
            <v>0.65006045949214031</v>
          </cell>
          <cell r="K28">
            <v>0.65006045949214031</v>
          </cell>
          <cell r="L28">
            <v>0.93346379647749511</v>
          </cell>
          <cell r="M28">
            <v>0.6149068322981367</v>
          </cell>
          <cell r="N28">
            <v>0.40102171136653897</v>
          </cell>
          <cell r="O28">
            <v>0.88105726872246692</v>
          </cell>
          <cell r="P28">
            <v>0.97530864197530864</v>
          </cell>
          <cell r="Q28">
            <v>0.88105726872246692</v>
          </cell>
          <cell r="R28">
            <v>0.48351648351648352</v>
          </cell>
        </row>
        <row r="29">
          <cell r="A29" t="str">
            <v>FWV04C6V1</v>
          </cell>
          <cell r="B29">
            <v>127</v>
          </cell>
          <cell r="D29" t="str">
            <v>4-p</v>
          </cell>
          <cell r="E29">
            <v>0.36607142857142855</v>
          </cell>
          <cell r="G29">
            <v>0.30569514237855944</v>
          </cell>
          <cell r="H29">
            <v>0.17460317460317459</v>
          </cell>
          <cell r="I29">
            <v>0.17460317460317459</v>
          </cell>
          <cell r="J29">
            <v>0.34993954050785975</v>
          </cell>
          <cell r="K29">
            <v>0.34993954050785975</v>
          </cell>
          <cell r="L29">
            <v>6.6536203522504889E-2</v>
          </cell>
          <cell r="M29">
            <v>0.38509316770186336</v>
          </cell>
          <cell r="N29">
            <v>0.59897828863346103</v>
          </cell>
          <cell r="O29">
            <v>0.11894273127753303</v>
          </cell>
          <cell r="P29">
            <v>2.4691358024691357E-2</v>
          </cell>
          <cell r="Q29">
            <v>0.11894273127753303</v>
          </cell>
          <cell r="R29">
            <v>0.51648351648351654</v>
          </cell>
        </row>
        <row r="30">
          <cell r="A30" t="str">
            <v>FWV06C6V1</v>
          </cell>
          <cell r="B30">
            <v>137</v>
          </cell>
        </row>
        <row r="31">
          <cell r="A31" t="str">
            <v>FWV08C6V1</v>
          </cell>
          <cell r="B31">
            <v>189</v>
          </cell>
        </row>
        <row r="32">
          <cell r="A32" t="str">
            <v>FWV01CF6V1</v>
          </cell>
          <cell r="B32">
            <v>107</v>
          </cell>
        </row>
        <row r="33">
          <cell r="A33" t="str">
            <v>FWV02CF6V1</v>
          </cell>
          <cell r="B33">
            <v>122</v>
          </cell>
        </row>
        <row r="34">
          <cell r="A34" t="str">
            <v>FWV03CF6V1</v>
          </cell>
          <cell r="B34">
            <v>134</v>
          </cell>
        </row>
        <row r="35">
          <cell r="A35" t="str">
            <v>FWV04CF6V1</v>
          </cell>
          <cell r="B35">
            <v>150</v>
          </cell>
        </row>
        <row r="36">
          <cell r="A36" t="str">
            <v>FWV06CF6V1</v>
          </cell>
          <cell r="B36">
            <v>160</v>
          </cell>
        </row>
        <row r="37">
          <cell r="A37" t="str">
            <v>FWV08CF6V1</v>
          </cell>
          <cell r="B37">
            <v>217</v>
          </cell>
        </row>
      </sheetData>
      <sheetData sheetId="2" refreshError="1">
        <row r="2">
          <cell r="A2" t="str">
            <v>Modelnames</v>
          </cell>
          <cell r="B2" t="str">
            <v>Size</v>
          </cell>
          <cell r="C2" t="str">
            <v>Type</v>
          </cell>
          <cell r="D2" t="str">
            <v>Appl</v>
          </cell>
          <cell r="E2" t="str">
            <v>FRA</v>
          </cell>
          <cell r="F2" t="str">
            <v>GER</v>
          </cell>
          <cell r="G2" t="str">
            <v>SPA</v>
          </cell>
          <cell r="H2" t="str">
            <v>OTH</v>
          </cell>
          <cell r="I2" t="str">
            <v>POL</v>
          </cell>
          <cell r="J2" t="str">
            <v>CE</v>
          </cell>
          <cell r="K2" t="str">
            <v>HUN</v>
          </cell>
          <cell r="L2" t="str">
            <v>ITA</v>
          </cell>
          <cell r="M2" t="str">
            <v>POR</v>
          </cell>
          <cell r="N2" t="str">
            <v>UK</v>
          </cell>
          <cell r="O2" t="str">
            <v>NOR</v>
          </cell>
          <cell r="P2" t="str">
            <v>NET</v>
          </cell>
          <cell r="Q2" t="str">
            <v>SWE</v>
          </cell>
          <cell r="R2" t="str">
            <v>RUS</v>
          </cell>
        </row>
        <row r="3">
          <cell r="A3" t="str">
            <v>FWM01C6V1</v>
          </cell>
          <cell r="B3">
            <v>1</v>
          </cell>
          <cell r="C3" t="str">
            <v>flexi built in</v>
          </cell>
          <cell r="D3" t="str">
            <v>2-p</v>
          </cell>
          <cell r="E3">
            <v>0</v>
          </cell>
          <cell r="F3">
            <v>0</v>
          </cell>
          <cell r="G3">
            <v>32.41118867442264</v>
          </cell>
          <cell r="H3">
            <v>0</v>
          </cell>
          <cell r="I3">
            <v>0</v>
          </cell>
          <cell r="J3">
            <v>22.213384231468279</v>
          </cell>
          <cell r="K3">
            <v>0</v>
          </cell>
          <cell r="L3">
            <v>22.682063444051803</v>
          </cell>
          <cell r="M3">
            <v>15.31931152455514</v>
          </cell>
          <cell r="N3">
            <v>1.3199782119455608</v>
          </cell>
          <cell r="O3">
            <v>4.0128153784541443</v>
          </cell>
          <cell r="P3">
            <v>0</v>
          </cell>
          <cell r="Q3">
            <v>4.0128153784541443</v>
          </cell>
          <cell r="R3">
            <v>25.360599665235426</v>
          </cell>
        </row>
        <row r="4">
          <cell r="A4" t="str">
            <v>FWM02C6V1</v>
          </cell>
          <cell r="B4">
            <v>2</v>
          </cell>
          <cell r="C4" t="str">
            <v>flexi built in</v>
          </cell>
          <cell r="D4" t="str">
            <v>2-p</v>
          </cell>
          <cell r="E4">
            <v>54.01270394818782</v>
          </cell>
          <cell r="F4">
            <v>0</v>
          </cell>
          <cell r="G4">
            <v>214.21770014501206</v>
          </cell>
          <cell r="H4">
            <v>38.915931804820687</v>
          </cell>
          <cell r="I4">
            <v>0.49785840262030734</v>
          </cell>
          <cell r="J4">
            <v>450.16103146628569</v>
          </cell>
          <cell r="K4">
            <v>0</v>
          </cell>
          <cell r="L4">
            <v>295.29478823388195</v>
          </cell>
          <cell r="M4">
            <v>14.109892193669207</v>
          </cell>
          <cell r="N4">
            <v>6.2698965067414134</v>
          </cell>
          <cell r="O4">
            <v>5.4990432964001252</v>
          </cell>
          <cell r="P4">
            <v>0</v>
          </cell>
          <cell r="Q4">
            <v>5.4990432964001252</v>
          </cell>
          <cell r="R4">
            <v>123.98515391892875</v>
          </cell>
        </row>
        <row r="5">
          <cell r="A5" t="str">
            <v>FWM03C6V1</v>
          </cell>
          <cell r="B5">
            <v>3</v>
          </cell>
          <cell r="C5" t="str">
            <v>flexi built in</v>
          </cell>
          <cell r="D5" t="str">
            <v>2-p</v>
          </cell>
          <cell r="E5">
            <v>63.48861692155409</v>
          </cell>
          <cell r="F5">
            <v>0</v>
          </cell>
          <cell r="G5">
            <v>252.70598669588898</v>
          </cell>
          <cell r="H5">
            <v>583.73897707231038</v>
          </cell>
          <cell r="I5">
            <v>7.4678760393046097</v>
          </cell>
          <cell r="J5">
            <v>442.45434714108239</v>
          </cell>
          <cell r="K5">
            <v>0</v>
          </cell>
          <cell r="L5">
            <v>403.5695439196387</v>
          </cell>
          <cell r="M5">
            <v>47.570493681513327</v>
          </cell>
          <cell r="N5">
            <v>49.169188394972139</v>
          </cell>
          <cell r="O5">
            <v>9.2146130912650737</v>
          </cell>
          <cell r="P5">
            <v>8.6996171549017092</v>
          </cell>
          <cell r="Q5">
            <v>9.2146130912650737</v>
          </cell>
          <cell r="R5">
            <v>126.80299832617713</v>
          </cell>
        </row>
        <row r="6">
          <cell r="A6" t="str">
            <v>FWM04C6V1</v>
          </cell>
          <cell r="B6">
            <v>4</v>
          </cell>
          <cell r="C6" t="str">
            <v>flexi built in</v>
          </cell>
          <cell r="D6" t="str">
            <v>2-p</v>
          </cell>
          <cell r="E6">
            <v>41.694017082811641</v>
          </cell>
          <cell r="F6">
            <v>0</v>
          </cell>
          <cell r="G6">
            <v>159.5238192569239</v>
          </cell>
          <cell r="H6">
            <v>252.95355673133452</v>
          </cell>
          <cell r="I6">
            <v>3.2360796170319976</v>
          </cell>
          <cell r="J6">
            <v>276.98730133524731</v>
          </cell>
          <cell r="K6">
            <v>0</v>
          </cell>
          <cell r="L6">
            <v>299.57442284596721</v>
          </cell>
          <cell r="M6">
            <v>64.502364313916388</v>
          </cell>
          <cell r="N6">
            <v>26.729558791897606</v>
          </cell>
          <cell r="O6">
            <v>15.010901971254395</v>
          </cell>
          <cell r="P6">
            <v>17.942960381984776</v>
          </cell>
          <cell r="Q6">
            <v>15.010901971254395</v>
          </cell>
          <cell r="R6">
            <v>50.721199330470853</v>
          </cell>
        </row>
        <row r="7">
          <cell r="A7" t="str">
            <v>FWM06C6V1</v>
          </cell>
          <cell r="B7">
            <v>6</v>
          </cell>
          <cell r="C7" t="str">
            <v>flexi built in</v>
          </cell>
          <cell r="D7" t="str">
            <v>2-p</v>
          </cell>
          <cell r="E7">
            <v>78.650077678940164</v>
          </cell>
          <cell r="F7">
            <v>0</v>
          </cell>
          <cell r="G7">
            <v>219.28194837539061</v>
          </cell>
          <cell r="H7">
            <v>155.66372721928275</v>
          </cell>
          <cell r="I7">
            <v>1.9914336104812294</v>
          </cell>
          <cell r="J7">
            <v>350.88080398278464</v>
          </cell>
          <cell r="K7">
            <v>0</v>
          </cell>
          <cell r="L7">
            <v>210.98598637580261</v>
          </cell>
          <cell r="M7">
            <v>44.74851524277949</v>
          </cell>
          <cell r="N7">
            <v>60.389003196509407</v>
          </cell>
          <cell r="O7">
            <v>17.537489431762559</v>
          </cell>
          <cell r="P7">
            <v>14.680603948896632</v>
          </cell>
          <cell r="Q7">
            <v>17.537489431762559</v>
          </cell>
          <cell r="R7">
            <v>87.353176624699813</v>
          </cell>
        </row>
        <row r="8">
          <cell r="A8" t="str">
            <v>FWM08C6V1</v>
          </cell>
          <cell r="B8">
            <v>8</v>
          </cell>
          <cell r="C8" t="str">
            <v>flexi built in</v>
          </cell>
          <cell r="D8" t="str">
            <v>2-p</v>
          </cell>
          <cell r="E8">
            <v>95.232925382331146</v>
          </cell>
          <cell r="F8">
            <v>0</v>
          </cell>
          <cell r="G8">
            <v>110.4006114222521</v>
          </cell>
          <cell r="H8">
            <v>136.20576131687241</v>
          </cell>
          <cell r="I8">
            <v>1.7425044091710757</v>
          </cell>
          <cell r="J8">
            <v>270.64062012625641</v>
          </cell>
          <cell r="K8">
            <v>0</v>
          </cell>
          <cell r="L8">
            <v>67.618226870946899</v>
          </cell>
          <cell r="M8">
            <v>36.282579926577966</v>
          </cell>
          <cell r="N8">
            <v>50.819161159904091</v>
          </cell>
          <cell r="O8">
            <v>7.5797623815244943</v>
          </cell>
          <cell r="P8">
            <v>0.54372607218135682</v>
          </cell>
          <cell r="Q8">
            <v>7.5797623815244943</v>
          </cell>
          <cell r="R8">
            <v>67.628265773961147</v>
          </cell>
        </row>
        <row r="9">
          <cell r="A9" t="str">
            <v>FWM01CF6V1</v>
          </cell>
          <cell r="B9">
            <v>1</v>
          </cell>
          <cell r="C9" t="str">
            <v>flexi built in</v>
          </cell>
          <cell r="D9" t="str">
            <v>4-p</v>
          </cell>
          <cell r="E9">
            <v>0</v>
          </cell>
          <cell r="F9">
            <v>0</v>
          </cell>
          <cell r="G9">
            <v>14.270306231802486</v>
          </cell>
          <cell r="H9">
            <v>0</v>
          </cell>
          <cell r="I9">
            <v>0</v>
          </cell>
          <cell r="J9">
            <v>11.957874621627454</v>
          </cell>
          <cell r="K9">
            <v>0</v>
          </cell>
          <cell r="L9">
            <v>1.6167508534544262</v>
          </cell>
          <cell r="M9">
            <v>9.5939122679032192</v>
          </cell>
          <cell r="N9">
            <v>1.9715598133836558</v>
          </cell>
          <cell r="O9">
            <v>0.54173007609130941</v>
          </cell>
          <cell r="P9">
            <v>0</v>
          </cell>
          <cell r="Q9">
            <v>0.54173007609130941</v>
          </cell>
          <cell r="R9">
            <v>27.08973146059239</v>
          </cell>
        </row>
        <row r="10">
          <cell r="A10" t="str">
            <v>FWM02CF6V1</v>
          </cell>
          <cell r="B10">
            <v>2</v>
          </cell>
          <cell r="C10" t="str">
            <v>flexi built in</v>
          </cell>
          <cell r="D10" t="str">
            <v>4-p</v>
          </cell>
          <cell r="E10">
            <v>31.190434674305642</v>
          </cell>
          <cell r="F10">
            <v>0</v>
          </cell>
          <cell r="G10">
            <v>94.317805250819532</v>
          </cell>
          <cell r="H10">
            <v>8.2322163433274529</v>
          </cell>
          <cell r="I10">
            <v>0.10531620055429577</v>
          </cell>
          <cell r="J10">
            <v>242.32998978114412</v>
          </cell>
          <cell r="K10">
            <v>0</v>
          </cell>
          <cell r="L10">
            <v>21.048265827991585</v>
          </cell>
          <cell r="M10">
            <v>8.8364981414898054</v>
          </cell>
          <cell r="N10">
            <v>9.3649091135723648</v>
          </cell>
          <cell r="O10">
            <v>0.74237084501401696</v>
          </cell>
          <cell r="P10">
            <v>0</v>
          </cell>
          <cell r="Q10">
            <v>0.74237084501401696</v>
          </cell>
          <cell r="R10">
            <v>132.43868714067389</v>
          </cell>
        </row>
        <row r="11">
          <cell r="A11" t="str">
            <v>FWM03CF6V1</v>
          </cell>
          <cell r="B11">
            <v>3</v>
          </cell>
          <cell r="C11" t="str">
            <v>flexi built in</v>
          </cell>
          <cell r="D11" t="str">
            <v>4-p</v>
          </cell>
          <cell r="E11">
            <v>36.662440757517146</v>
          </cell>
          <cell r="F11">
            <v>0</v>
          </cell>
          <cell r="G11">
            <v>111.26379390108499</v>
          </cell>
          <cell r="H11">
            <v>123.4832451499118</v>
          </cell>
          <cell r="I11">
            <v>1.5797430083144368</v>
          </cell>
          <cell r="J11">
            <v>238.18133940221213</v>
          </cell>
          <cell r="K11">
            <v>0</v>
          </cell>
          <cell r="L11">
            <v>28.765963298255166</v>
          </cell>
          <cell r="M11">
            <v>29.791622305594203</v>
          </cell>
          <cell r="N11">
            <v>73.440603048541192</v>
          </cell>
          <cell r="O11">
            <v>1.243972767320785</v>
          </cell>
          <cell r="P11">
            <v>0.22024347227599261</v>
          </cell>
          <cell r="Q11">
            <v>1.243972767320785</v>
          </cell>
          <cell r="R11">
            <v>135.44865730296195</v>
          </cell>
        </row>
        <row r="12">
          <cell r="A12" t="str">
            <v>FWM04CF6V1</v>
          </cell>
          <cell r="B12">
            <v>4</v>
          </cell>
          <cell r="C12" t="str">
            <v>flexi built in</v>
          </cell>
          <cell r="D12" t="str">
            <v>4-p</v>
          </cell>
          <cell r="E12">
            <v>24.076826766130665</v>
          </cell>
          <cell r="F12">
            <v>0</v>
          </cell>
          <cell r="G12">
            <v>70.236663484652851</v>
          </cell>
          <cell r="H12">
            <v>53.509406231628454</v>
          </cell>
          <cell r="I12">
            <v>0.6845553036029226</v>
          </cell>
          <cell r="J12">
            <v>149.10737538396683</v>
          </cell>
          <cell r="K12">
            <v>0</v>
          </cell>
          <cell r="L12">
            <v>21.353313158832044</v>
          </cell>
          <cell r="M12">
            <v>40.395420075381978</v>
          </cell>
          <cell r="N12">
            <v>39.924086221019031</v>
          </cell>
          <cell r="O12">
            <v>2.026471766119343</v>
          </cell>
          <cell r="P12">
            <v>0.45425216156923476</v>
          </cell>
          <cell r="Q12">
            <v>2.026471766119343</v>
          </cell>
          <cell r="R12">
            <v>54.179462921184779</v>
          </cell>
        </row>
        <row r="13">
          <cell r="A13" t="str">
            <v>FWM06CF6V1</v>
          </cell>
          <cell r="B13">
            <v>6</v>
          </cell>
          <cell r="C13" t="str">
            <v>flexi built in</v>
          </cell>
          <cell r="D13" t="str">
            <v>4-p</v>
          </cell>
          <cell r="E13">
            <v>45.417650490655582</v>
          </cell>
          <cell r="F13">
            <v>0</v>
          </cell>
          <cell r="G13">
            <v>96.547540599538678</v>
          </cell>
          <cell r="H13">
            <v>32.928865373309812</v>
          </cell>
          <cell r="I13">
            <v>0.4212648022171831</v>
          </cell>
          <cell r="J13">
            <v>188.88561137019693</v>
          </cell>
          <cell r="K13">
            <v>0</v>
          </cell>
          <cell r="L13">
            <v>15.038833410434567</v>
          </cell>
          <cell r="M13">
            <v>28.024322677296244</v>
          </cell>
          <cell r="N13">
            <v>90.198861462302261</v>
          </cell>
          <cell r="O13">
            <v>2.3675610732879453</v>
          </cell>
          <cell r="P13">
            <v>0.37166085946573751</v>
          </cell>
          <cell r="Q13">
            <v>2.3675610732879453</v>
          </cell>
          <cell r="R13">
            <v>93.30907503092935</v>
          </cell>
        </row>
        <row r="14">
          <cell r="A14" t="str">
            <v>FWM08CF6V1</v>
          </cell>
          <cell r="B14">
            <v>8</v>
          </cell>
          <cell r="C14" t="str">
            <v>flexi built in</v>
          </cell>
          <cell r="D14" t="str">
            <v>4-p</v>
          </cell>
          <cell r="E14">
            <v>54.993661136275733</v>
          </cell>
          <cell r="F14">
            <v>0</v>
          </cell>
          <cell r="G14">
            <v>48.608230602077214</v>
          </cell>
          <cell r="H14">
            <v>28.812757201646086</v>
          </cell>
          <cell r="I14">
            <v>0.36860670194003525</v>
          </cell>
          <cell r="J14">
            <v>145.69083977778757</v>
          </cell>
          <cell r="K14">
            <v>0</v>
          </cell>
          <cell r="L14">
            <v>4.8197478272792331</v>
          </cell>
          <cell r="M14">
            <v>22.72242379240236</v>
          </cell>
          <cell r="N14">
            <v>75.90505281527075</v>
          </cell>
          <cell r="O14">
            <v>1.0232679215058067</v>
          </cell>
          <cell r="P14">
            <v>1.3765217017249538E-2</v>
          </cell>
          <cell r="Q14">
            <v>1.0232679215058067</v>
          </cell>
          <cell r="R14">
            <v>72.239283894913044</v>
          </cell>
        </row>
        <row r="15">
          <cell r="A15" t="str">
            <v>FWL01C6V1</v>
          </cell>
          <cell r="B15">
            <v>1</v>
          </cell>
          <cell r="C15" t="str">
            <v>flexi cabinet</v>
          </cell>
          <cell r="D15" t="str">
            <v>2-p</v>
          </cell>
          <cell r="E15">
            <v>0</v>
          </cell>
          <cell r="F15">
            <v>0</v>
          </cell>
          <cell r="G15">
            <v>1.1629897112586944</v>
          </cell>
          <cell r="H15">
            <v>0</v>
          </cell>
          <cell r="I15">
            <v>0</v>
          </cell>
          <cell r="J15">
            <v>5.1654632838082106</v>
          </cell>
          <cell r="K15">
            <v>0</v>
          </cell>
          <cell r="L15">
            <v>1.9605718929152296</v>
          </cell>
          <cell r="M15">
            <v>3.5516839568102703</v>
          </cell>
          <cell r="N15">
            <v>0.25065436183958584</v>
          </cell>
          <cell r="O15">
            <v>4.829795754905887</v>
          </cell>
          <cell r="P15">
            <v>0</v>
          </cell>
          <cell r="Q15">
            <v>4.829795754905887</v>
          </cell>
          <cell r="R15">
            <v>6.9165271814278437</v>
          </cell>
        </row>
        <row r="16">
          <cell r="A16" t="str">
            <v>FWL02C6V1</v>
          </cell>
          <cell r="B16">
            <v>2</v>
          </cell>
          <cell r="C16" t="str">
            <v>flexi cabinet</v>
          </cell>
          <cell r="D16" t="str">
            <v>2-p</v>
          </cell>
          <cell r="E16">
            <v>7.2158425706812803</v>
          </cell>
          <cell r="F16">
            <v>0</v>
          </cell>
          <cell r="G16">
            <v>7.6866351228504319</v>
          </cell>
          <cell r="H16">
            <v>21.506172839506174</v>
          </cell>
          <cell r="I16">
            <v>0.27513227513227512</v>
          </cell>
          <cell r="J16">
            <v>104.67969471064394</v>
          </cell>
          <cell r="K16">
            <v>0</v>
          </cell>
          <cell r="L16">
            <v>25.524426530405822</v>
          </cell>
          <cell r="M16">
            <v>3.2712878549568276</v>
          </cell>
          <cell r="N16">
            <v>1.1906082187380325</v>
          </cell>
          <cell r="O16">
            <v>6.6186089974636229</v>
          </cell>
          <cell r="P16">
            <v>0</v>
          </cell>
          <cell r="Q16">
            <v>6.6186089974636229</v>
          </cell>
          <cell r="R16">
            <v>33.814132886980566</v>
          </cell>
        </row>
        <row r="17">
          <cell r="A17" t="str">
            <v>FWL03C6V1</v>
          </cell>
          <cell r="B17">
            <v>3</v>
          </cell>
          <cell r="C17" t="str">
            <v>flexi cabinet</v>
          </cell>
          <cell r="D17" t="str">
            <v>2-p</v>
          </cell>
          <cell r="E17">
            <v>8.4817798637832578</v>
          </cell>
          <cell r="F17">
            <v>0</v>
          </cell>
          <cell r="G17">
            <v>9.067685404970133</v>
          </cell>
          <cell r="H17">
            <v>322.59259259259255</v>
          </cell>
          <cell r="I17">
            <v>4.1269841269841265</v>
          </cell>
          <cell r="J17">
            <v>102.88759520401661</v>
          </cell>
          <cell r="K17">
            <v>0</v>
          </cell>
          <cell r="L17">
            <v>34.883382924887954</v>
          </cell>
          <cell r="M17">
            <v>11.028913339568733</v>
          </cell>
          <cell r="N17">
            <v>9.3368749785245733</v>
          </cell>
          <cell r="O17">
            <v>11.090642103857963</v>
          </cell>
          <cell r="P17">
            <v>3.7566528623439202</v>
          </cell>
          <cell r="Q17">
            <v>11.090642103857963</v>
          </cell>
          <cell r="R17">
            <v>34.58263590713922</v>
          </cell>
        </row>
        <row r="18">
          <cell r="A18" t="str">
            <v>FWL04C6V1</v>
          </cell>
          <cell r="B18">
            <v>4</v>
          </cell>
          <cell r="C18" t="str">
            <v>flexi cabinet</v>
          </cell>
          <cell r="D18" t="str">
            <v>2-p</v>
          </cell>
          <cell r="E18">
            <v>5.570124089648707</v>
          </cell>
          <cell r="F18">
            <v>0</v>
          </cell>
          <cell r="G18">
            <v>5.7240899851013856</v>
          </cell>
          <cell r="H18">
            <v>139.79012345679013</v>
          </cell>
          <cell r="I18">
            <v>1.7883597883597881</v>
          </cell>
          <cell r="J18">
            <v>64.410164620547278</v>
          </cell>
          <cell r="K18">
            <v>0</v>
          </cell>
          <cell r="L18">
            <v>25.894345755484164</v>
          </cell>
          <cell r="M18">
            <v>14.954458765516925</v>
          </cell>
          <cell r="N18">
            <v>5.0757508272516132</v>
          </cell>
          <cell r="O18">
            <v>18.06701374983313</v>
          </cell>
          <cell r="P18">
            <v>7.748096528584334</v>
          </cell>
          <cell r="Q18">
            <v>18.06701374983313</v>
          </cell>
          <cell r="R18">
            <v>13.833054362855687</v>
          </cell>
        </row>
        <row r="19">
          <cell r="A19" t="str">
            <v>FWL06C6V1</v>
          </cell>
          <cell r="B19">
            <v>6</v>
          </cell>
          <cell r="C19" t="str">
            <v>flexi cabinet</v>
          </cell>
          <cell r="D19" t="str">
            <v>2-p</v>
          </cell>
          <cell r="E19">
            <v>10.507279532746427</v>
          </cell>
          <cell r="F19">
            <v>0</v>
          </cell>
          <cell r="G19">
            <v>7.868352265234603</v>
          </cell>
          <cell r="H19">
            <v>86.024691358024697</v>
          </cell>
          <cell r="I19">
            <v>1.1005291005291005</v>
          </cell>
          <cell r="J19">
            <v>81.593236360562358</v>
          </cell>
          <cell r="K19">
            <v>0</v>
          </cell>
          <cell r="L19">
            <v>18.237017796362419</v>
          </cell>
          <cell r="M19">
            <v>10.374655768577368</v>
          </cell>
          <cell r="N19">
            <v>11.467437054161051</v>
          </cell>
          <cell r="O19">
            <v>21.107996262181285</v>
          </cell>
          <cell r="P19">
            <v>6.339351705205365</v>
          </cell>
          <cell r="Q19">
            <v>21.107996262181285</v>
          </cell>
          <cell r="R19">
            <v>23.823593624918129</v>
          </cell>
        </row>
        <row r="20">
          <cell r="A20" t="str">
            <v>FWL08C6V1</v>
          </cell>
          <cell r="B20">
            <v>8</v>
          </cell>
          <cell r="C20" t="str">
            <v>flexi cabinet</v>
          </cell>
          <cell r="D20" t="str">
            <v>2-p</v>
          </cell>
          <cell r="E20">
            <v>12.722669795674889</v>
          </cell>
          <cell r="F20">
            <v>0</v>
          </cell>
          <cell r="G20">
            <v>3.9614337039749277</v>
          </cell>
          <cell r="H20">
            <v>75.271604938271594</v>
          </cell>
          <cell r="I20">
            <v>0.9629629629629628</v>
          </cell>
          <cell r="J20">
            <v>62.934317968030655</v>
          </cell>
          <cell r="K20">
            <v>0</v>
          </cell>
          <cell r="L20">
            <v>5.8447237562378547</v>
          </cell>
          <cell r="M20">
            <v>8.4118830556032709</v>
          </cell>
          <cell r="N20">
            <v>9.6501929308240548</v>
          </cell>
          <cell r="O20">
            <v>9.1229475370444515</v>
          </cell>
          <cell r="P20">
            <v>0.23479080389649501</v>
          </cell>
          <cell r="Q20">
            <v>9.1229475370444515</v>
          </cell>
          <cell r="R20">
            <v>18.444072483807581</v>
          </cell>
        </row>
        <row r="21">
          <cell r="A21" t="str">
            <v>FWL01CF6V1</v>
          </cell>
          <cell r="B21">
            <v>1</v>
          </cell>
          <cell r="C21" t="str">
            <v>flexi cabinet</v>
          </cell>
          <cell r="D21" t="str">
            <v>4-p</v>
          </cell>
          <cell r="E21">
            <v>0</v>
          </cell>
          <cell r="F21">
            <v>0</v>
          </cell>
          <cell r="G21">
            <v>0.51205216478820681</v>
          </cell>
          <cell r="H21">
            <v>0</v>
          </cell>
          <cell r="I21">
            <v>0</v>
          </cell>
          <cell r="J21">
            <v>2.7806642007702682</v>
          </cell>
          <cell r="K21">
            <v>0</v>
          </cell>
          <cell r="L21">
            <v>0.13974726280737484</v>
          </cell>
          <cell r="M21">
            <v>2.2242869224468356</v>
          </cell>
          <cell r="N21">
            <v>0.3743850181616743</v>
          </cell>
          <cell r="O21">
            <v>0.65202242691229473</v>
          </cell>
          <cell r="P21">
            <v>0</v>
          </cell>
          <cell r="Q21">
            <v>0.65202242691229473</v>
          </cell>
          <cell r="R21">
            <v>7.3881085801615614</v>
          </cell>
        </row>
        <row r="22">
          <cell r="A22" t="str">
            <v>FWL02CF6V1</v>
          </cell>
          <cell r="B22">
            <v>2</v>
          </cell>
          <cell r="C22" t="str">
            <v>flexi cabinet</v>
          </cell>
          <cell r="D22" t="str">
            <v>4-p</v>
          </cell>
          <cell r="E22">
            <v>4.1668950056046832</v>
          </cell>
          <cell r="F22">
            <v>0</v>
          </cell>
          <cell r="G22">
            <v>3.3843447766470534</v>
          </cell>
          <cell r="H22">
            <v>4.5493827160493829</v>
          </cell>
          <cell r="I22">
            <v>5.8201058201058198E-2</v>
          </cell>
          <cell r="J22">
            <v>56.351011252344414</v>
          </cell>
          <cell r="K22">
            <v>0</v>
          </cell>
          <cell r="L22">
            <v>1.8193511573035595</v>
          </cell>
          <cell r="M22">
            <v>2.0486853233062958</v>
          </cell>
          <cell r="N22">
            <v>1.778328836267953</v>
          </cell>
          <cell r="O22">
            <v>0.89351221465758912</v>
          </cell>
          <cell r="P22">
            <v>0</v>
          </cell>
          <cell r="Q22">
            <v>0.89351221465758912</v>
          </cell>
          <cell r="R22">
            <v>36.119641947456515</v>
          </cell>
        </row>
        <row r="23">
          <cell r="A23" t="str">
            <v>FWL03CF6V1</v>
          </cell>
          <cell r="B23">
            <v>3</v>
          </cell>
          <cell r="C23" t="str">
            <v>flexi cabinet</v>
          </cell>
          <cell r="D23" t="str">
            <v>4-p</v>
          </cell>
          <cell r="E23">
            <v>4.8979292171142754</v>
          </cell>
          <cell r="F23">
            <v>0</v>
          </cell>
          <cell r="G23">
            <v>3.9924067223330497</v>
          </cell>
          <cell r="H23">
            <v>68.240740740740733</v>
          </cell>
          <cell r="I23">
            <v>0.87301587301587302</v>
          </cell>
          <cell r="J23">
            <v>55.386291019424114</v>
          </cell>
          <cell r="K23">
            <v>0</v>
          </cell>
          <cell r="L23">
            <v>2.4864465816481975</v>
          </cell>
          <cell r="M23">
            <v>6.9069962328612267</v>
          </cell>
          <cell r="N23">
            <v>13.94584192652237</v>
          </cell>
          <cell r="O23">
            <v>1.4972366840208249</v>
          </cell>
          <cell r="P23">
            <v>9.5105135755542275E-2</v>
          </cell>
          <cell r="Q23">
            <v>1.4972366840208249</v>
          </cell>
          <cell r="R23">
            <v>36.940542900807806</v>
          </cell>
        </row>
        <row r="24">
          <cell r="A24" t="str">
            <v>FWL04CF6V1</v>
          </cell>
          <cell r="B24">
            <v>4</v>
          </cell>
          <cell r="C24" t="str">
            <v>flexi cabinet</v>
          </cell>
          <cell r="D24" t="str">
            <v>4-p</v>
          </cell>
          <cell r="E24">
            <v>3.2165505306422113</v>
          </cell>
          <cell r="F24">
            <v>0</v>
          </cell>
          <cell r="G24">
            <v>2.5202567485669549</v>
          </cell>
          <cell r="H24">
            <v>29.570987654320987</v>
          </cell>
          <cell r="I24">
            <v>0.37830687830687826</v>
          </cell>
          <cell r="J24">
            <v>34.673180136135379</v>
          </cell>
          <cell r="K24">
            <v>0</v>
          </cell>
          <cell r="L24">
            <v>1.8457185653804224</v>
          </cell>
          <cell r="M24">
            <v>9.3654186208287804</v>
          </cell>
          <cell r="N24">
            <v>7.5812966177739058</v>
          </cell>
          <cell r="O24">
            <v>2.4390468562274727</v>
          </cell>
          <cell r="P24">
            <v>0.19615434249580591</v>
          </cell>
          <cell r="Q24">
            <v>2.4390468562274727</v>
          </cell>
          <cell r="R24">
            <v>14.776217160323123</v>
          </cell>
        </row>
        <row r="25">
          <cell r="A25" t="str">
            <v>FWL06CF6V1</v>
          </cell>
          <cell r="B25">
            <v>6</v>
          </cell>
          <cell r="C25" t="str">
            <v>flexi cabinet</v>
          </cell>
          <cell r="D25" t="str">
            <v>4-p</v>
          </cell>
          <cell r="E25">
            <v>6.0675839555296269</v>
          </cell>
          <cell r="F25">
            <v>0</v>
          </cell>
          <cell r="G25">
            <v>3.4643529273952107</v>
          </cell>
          <cell r="H25">
            <v>18.197530864197532</v>
          </cell>
          <cell r="I25">
            <v>0.23280423280423279</v>
          </cell>
          <cell r="J25">
            <v>43.923144722371177</v>
          </cell>
          <cell r="K25">
            <v>0</v>
          </cell>
          <cell r="L25">
            <v>1.2999132181893547</v>
          </cell>
          <cell r="M25">
            <v>6.4972591681999674</v>
          </cell>
          <cell r="N25">
            <v>17.1281145808966</v>
          </cell>
          <cell r="O25">
            <v>2.8495794953944733</v>
          </cell>
          <cell r="P25">
            <v>0.16048991658747758</v>
          </cell>
          <cell r="Q25">
            <v>2.8495794953944733</v>
          </cell>
          <cell r="R25">
            <v>25.447929553889821</v>
          </cell>
        </row>
        <row r="26">
          <cell r="A26" t="str">
            <v>FWL08CF6V1</v>
          </cell>
          <cell r="B26">
            <v>8</v>
          </cell>
          <cell r="C26" t="str">
            <v>flexi cabinet</v>
          </cell>
          <cell r="D26" t="str">
            <v>4-p</v>
          </cell>
          <cell r="E26">
            <v>7.3468938256714145</v>
          </cell>
          <cell r="F26">
            <v>0</v>
          </cell>
          <cell r="G26">
            <v>1.7441776863098291</v>
          </cell>
          <cell r="H26">
            <v>15.922839506172837</v>
          </cell>
          <cell r="I26">
            <v>0.20370370370370366</v>
          </cell>
          <cell r="J26">
            <v>33.878704650201023</v>
          </cell>
          <cell r="K26">
            <v>0</v>
          </cell>
          <cell r="L26">
            <v>0.41660504761443823</v>
          </cell>
          <cell r="M26">
            <v>5.2680479742161896</v>
          </cell>
          <cell r="N26">
            <v>14.413823199224463</v>
          </cell>
          <cell r="O26">
            <v>1.231597917501001</v>
          </cell>
          <cell r="P26">
            <v>5.9440709847213922E-3</v>
          </cell>
          <cell r="Q26">
            <v>1.231597917501001</v>
          </cell>
          <cell r="R26">
            <v>19.701622880430826</v>
          </cell>
        </row>
        <row r="27">
          <cell r="A27" t="str">
            <v>FWV01C6V1</v>
          </cell>
          <cell r="B27">
            <v>1</v>
          </cell>
          <cell r="C27" t="str">
            <v>vertical cabinet</v>
          </cell>
          <cell r="D27" t="str">
            <v>2-p</v>
          </cell>
          <cell r="E27">
            <v>0</v>
          </cell>
          <cell r="F27">
            <v>0</v>
          </cell>
          <cell r="G27">
            <v>11.954008999331171</v>
          </cell>
          <cell r="H27">
            <v>0</v>
          </cell>
          <cell r="I27">
            <v>0</v>
          </cell>
          <cell r="J27">
            <v>14.030003754372851</v>
          </cell>
          <cell r="K27">
            <v>0</v>
          </cell>
          <cell r="L27">
            <v>24.228205505944299</v>
          </cell>
          <cell r="M27">
            <v>8.6438573406707775</v>
          </cell>
          <cell r="N27">
            <v>6.0642184316028823E-2</v>
          </cell>
          <cell r="O27">
            <v>1.9703644373247897</v>
          </cell>
          <cell r="P27">
            <v>0</v>
          </cell>
          <cell r="Q27">
            <v>1.9703644373247897</v>
          </cell>
          <cell r="R27">
            <v>25.74485117531475</v>
          </cell>
        </row>
        <row r="28">
          <cell r="A28" t="str">
            <v>FWV02C6V1</v>
          </cell>
          <cell r="B28">
            <v>2</v>
          </cell>
          <cell r="C28" t="str">
            <v>vertical cabinet</v>
          </cell>
          <cell r="D28" t="str">
            <v>2-p</v>
          </cell>
          <cell r="E28">
            <v>21.010835720513143</v>
          </cell>
          <cell r="F28">
            <v>0</v>
          </cell>
          <cell r="G28">
            <v>79.00852822995445</v>
          </cell>
          <cell r="H28">
            <v>4.0964138741916516</v>
          </cell>
          <cell r="I28">
            <v>5.2406147644242874E-2</v>
          </cell>
          <cell r="J28">
            <v>284.32232098147432</v>
          </cell>
          <cell r="K28">
            <v>0</v>
          </cell>
          <cell r="L28">
            <v>315.42380753021826</v>
          </cell>
          <cell r="M28">
            <v>7.9614475506178231</v>
          </cell>
          <cell r="N28">
            <v>0.28805037550113693</v>
          </cell>
          <cell r="O28">
            <v>2.700129043741379</v>
          </cell>
          <cell r="P28">
            <v>0</v>
          </cell>
          <cell r="Q28">
            <v>2.700129043741379</v>
          </cell>
          <cell r="R28">
            <v>125.86371685709433</v>
          </cell>
        </row>
        <row r="29">
          <cell r="A29" t="str">
            <v>FWV03C6V1</v>
          </cell>
          <cell r="B29">
            <v>3</v>
          </cell>
          <cell r="C29" t="str">
            <v>vertical cabinet</v>
          </cell>
          <cell r="D29" t="str">
            <v>2-p</v>
          </cell>
          <cell r="E29">
            <v>24.696947250427723</v>
          </cell>
          <cell r="F29">
            <v>0</v>
          </cell>
          <cell r="G29">
            <v>93.203913916660213</v>
          </cell>
          <cell r="H29">
            <v>61.446208112874778</v>
          </cell>
          <cell r="I29">
            <v>0.7860922146636431</v>
          </cell>
          <cell r="J29">
            <v>279.45476865852856</v>
          </cell>
          <cell r="K29">
            <v>0</v>
          </cell>
          <cell r="L29">
            <v>431.07920362463159</v>
          </cell>
          <cell r="M29">
            <v>26.841451742082945</v>
          </cell>
          <cell r="N29">
            <v>2.2589213657720739</v>
          </cell>
          <cell r="O29">
            <v>4.5245405597828512</v>
          </cell>
          <cell r="P29">
            <v>3.7566528623439202</v>
          </cell>
          <cell r="Q29">
            <v>4.5245405597828512</v>
          </cell>
          <cell r="R29">
            <v>128.72425587657375</v>
          </cell>
        </row>
        <row r="30">
          <cell r="A30" t="str">
            <v>FWV04C6V1</v>
          </cell>
          <cell r="B30">
            <v>4</v>
          </cell>
          <cell r="C30" t="str">
            <v>vertical cabinet</v>
          </cell>
          <cell r="D30" t="str">
            <v>2-p</v>
          </cell>
          <cell r="E30">
            <v>16.218890731624175</v>
          </cell>
          <cell r="F30">
            <v>0</v>
          </cell>
          <cell r="G30">
            <v>58.836138043583098</v>
          </cell>
          <cell r="H30">
            <v>26.626690182245735</v>
          </cell>
          <cell r="I30">
            <v>0.34063995968757871</v>
          </cell>
          <cell r="J30">
            <v>174.94555701881245</v>
          </cell>
          <cell r="K30">
            <v>0</v>
          </cell>
          <cell r="L30">
            <v>319.99516705964169</v>
          </cell>
          <cell r="M30">
            <v>36.395188802824329</v>
          </cell>
          <cell r="N30">
            <v>1.2280042323995839</v>
          </cell>
          <cell r="O30">
            <v>7.3706225248075459</v>
          </cell>
          <cell r="P30">
            <v>7.748096528584334</v>
          </cell>
          <cell r="Q30">
            <v>7.3706225248075459</v>
          </cell>
          <cell r="R30">
            <v>51.4897023506295</v>
          </cell>
        </row>
        <row r="31">
          <cell r="A31" t="str">
            <v>FWV06C6V1</v>
          </cell>
          <cell r="B31">
            <v>6</v>
          </cell>
          <cell r="C31" t="str">
            <v>vertical cabinet</v>
          </cell>
          <cell r="D31" t="str">
            <v>2-p</v>
          </cell>
          <cell r="E31">
            <v>30.594725698291064</v>
          </cell>
          <cell r="F31">
            <v>0</v>
          </cell>
          <cell r="G31">
            <v>80.876342136099936</v>
          </cell>
          <cell r="H31">
            <v>16.385655496766606</v>
          </cell>
          <cell r="I31">
            <v>0.2096245905769715</v>
          </cell>
          <cell r="J31">
            <v>221.61679399764461</v>
          </cell>
          <cell r="K31">
            <v>0</v>
          </cell>
          <cell r="L31">
            <v>225.36802480057619</v>
          </cell>
          <cell r="M31">
            <v>25.249162231959378</v>
          </cell>
          <cell r="N31">
            <v>2.7743799324583187</v>
          </cell>
          <cell r="O31">
            <v>8.6112223557157481</v>
          </cell>
          <cell r="P31">
            <v>6.339351705205365</v>
          </cell>
          <cell r="Q31">
            <v>8.6112223557157481</v>
          </cell>
          <cell r="R31">
            <v>88.676709603861909</v>
          </cell>
        </row>
        <row r="32">
          <cell r="A32" t="str">
            <v>FWV08C6V1</v>
          </cell>
          <cell r="B32">
            <v>8</v>
          </cell>
          <cell r="C32" t="str">
            <v>vertical cabinet</v>
          </cell>
          <cell r="D32" t="str">
            <v>2-p</v>
          </cell>
          <cell r="E32">
            <v>37.045420875641589</v>
          </cell>
          <cell r="F32">
            <v>0</v>
          </cell>
          <cell r="G32">
            <v>40.718343153971794</v>
          </cell>
          <cell r="H32">
            <v>14.337448559670777</v>
          </cell>
          <cell r="I32">
            <v>0.18342151675485008</v>
          </cell>
          <cell r="J32">
            <v>170.9369845175631</v>
          </cell>
          <cell r="K32">
            <v>0</v>
          </cell>
          <cell r="L32">
            <v>72.227480564890556</v>
          </cell>
          <cell r="M32">
            <v>20.472293701588686</v>
          </cell>
          <cell r="N32">
            <v>2.3347240961671103</v>
          </cell>
          <cell r="O32">
            <v>3.7217994927246023</v>
          </cell>
          <cell r="P32">
            <v>0.23479080389649501</v>
          </cell>
          <cell r="Q32">
            <v>3.7217994927246023</v>
          </cell>
          <cell r="R32">
            <v>68.652936467506009</v>
          </cell>
        </row>
        <row r="33">
          <cell r="A33" t="str">
            <v>FWV01CF6V1</v>
          </cell>
          <cell r="B33">
            <v>1</v>
          </cell>
          <cell r="C33" t="str">
            <v>vertical cabinet</v>
          </cell>
          <cell r="D33" t="str">
            <v>4-p</v>
          </cell>
          <cell r="E33">
            <v>0</v>
          </cell>
          <cell r="F33">
            <v>0</v>
          </cell>
          <cell r="G33">
            <v>5.2632247102000926</v>
          </cell>
          <cell r="H33">
            <v>0</v>
          </cell>
          <cell r="I33">
            <v>0</v>
          </cell>
          <cell r="J33">
            <v>7.5526099079529443</v>
          </cell>
          <cell r="K33">
            <v>0</v>
          </cell>
          <cell r="L33">
            <v>1.7269580444488599</v>
          </cell>
          <cell r="M33">
            <v>5.4133247992079614</v>
          </cell>
          <cell r="N33">
            <v>9.0577020522985718E-2</v>
          </cell>
          <cell r="O33">
            <v>0.26599919903884661</v>
          </cell>
          <cell r="P33">
            <v>0</v>
          </cell>
          <cell r="Q33">
            <v>0.26599919903884661</v>
          </cell>
          <cell r="R33">
            <v>27.500181937268032</v>
          </cell>
        </row>
        <row r="34">
          <cell r="A34" t="str">
            <v>FWV02CF6V1</v>
          </cell>
          <cell r="B34">
            <v>2</v>
          </cell>
          <cell r="C34" t="str">
            <v>vertical cabinet</v>
          </cell>
          <cell r="D34" t="str">
            <v>4-p</v>
          </cell>
          <cell r="E34">
            <v>12.133017810437167</v>
          </cell>
          <cell r="F34">
            <v>0</v>
          </cell>
          <cell r="G34">
            <v>34.786625818978735</v>
          </cell>
          <cell r="H34">
            <v>0.86654908877131087</v>
          </cell>
          <cell r="I34">
            <v>1.1085915847820609E-2</v>
          </cell>
          <cell r="J34">
            <v>153.05595180810764</v>
          </cell>
          <cell r="K34">
            <v>0</v>
          </cell>
          <cell r="L34">
            <v>22.483038691881386</v>
          </cell>
          <cell r="M34">
            <v>4.9859570519020702</v>
          </cell>
          <cell r="N34">
            <v>0.43024084748418218</v>
          </cell>
          <cell r="O34">
            <v>0.36451742090508615</v>
          </cell>
          <cell r="P34">
            <v>0</v>
          </cell>
          <cell r="Q34">
            <v>0.36451742090508615</v>
          </cell>
          <cell r="R34">
            <v>134.44533391553259</v>
          </cell>
        </row>
        <row r="35">
          <cell r="A35" t="str">
            <v>FWV03CF6V1</v>
          </cell>
          <cell r="B35">
            <v>3</v>
          </cell>
          <cell r="C35" t="str">
            <v>vertical cabinet</v>
          </cell>
          <cell r="D35" t="str">
            <v>4-p</v>
          </cell>
          <cell r="E35">
            <v>14.261617426303333</v>
          </cell>
          <cell r="F35">
            <v>0</v>
          </cell>
          <cell r="G35">
            <v>41.036705162341342</v>
          </cell>
          <cell r="H35">
            <v>12.998236331569665</v>
          </cell>
          <cell r="I35">
            <v>0.16628873771730912</v>
          </cell>
          <cell r="J35">
            <v>150.43565857473618</v>
          </cell>
          <cell r="K35">
            <v>0</v>
          </cell>
          <cell r="L35">
            <v>30.726819545571225</v>
          </cell>
          <cell r="M35">
            <v>16.809798060698409</v>
          </cell>
          <cell r="N35">
            <v>3.3739940144812186</v>
          </cell>
          <cell r="O35">
            <v>0.61081297557068492</v>
          </cell>
          <cell r="P35">
            <v>9.5105135755542275E-2</v>
          </cell>
          <cell r="Q35">
            <v>0.61081297557068492</v>
          </cell>
          <cell r="R35">
            <v>137.50090968634015</v>
          </cell>
        </row>
        <row r="36">
          <cell r="A36" t="str">
            <v>FWV04CF6V1</v>
          </cell>
          <cell r="B36">
            <v>4</v>
          </cell>
          <cell r="C36" t="str">
            <v>vertical cabinet</v>
          </cell>
          <cell r="D36" t="str">
            <v>4-p</v>
          </cell>
          <cell r="E36">
            <v>9.365838309811144</v>
          </cell>
          <cell r="F36">
            <v>0</v>
          </cell>
          <cell r="G36">
            <v>25.904934120516078</v>
          </cell>
          <cell r="H36">
            <v>5.6325690770135211</v>
          </cell>
          <cell r="I36">
            <v>7.2058453010833953E-2</v>
          </cell>
          <cell r="J36">
            <v>94.176421505290776</v>
          </cell>
          <cell r="K36">
            <v>0</v>
          </cell>
          <cell r="L36">
            <v>22.808879832343433</v>
          </cell>
          <cell r="M36">
            <v>22.792946522980891</v>
          </cell>
          <cell r="N36">
            <v>1.834184665590461</v>
          </cell>
          <cell r="O36">
            <v>0.9950340408490187</v>
          </cell>
          <cell r="P36">
            <v>0.19615434249580591</v>
          </cell>
          <cell r="Q36">
            <v>0.9950340408490187</v>
          </cell>
          <cell r="R36">
            <v>55.000363874536063</v>
          </cell>
        </row>
        <row r="37">
          <cell r="A37" t="str">
            <v>FWV06CF6V1</v>
          </cell>
          <cell r="B37">
            <v>6</v>
          </cell>
          <cell r="C37" t="str">
            <v>vertical cabinet</v>
          </cell>
          <cell r="D37" t="str">
            <v>4-p</v>
          </cell>
          <cell r="E37">
            <v>17.667376811689206</v>
          </cell>
          <cell r="F37">
            <v>0</v>
          </cell>
          <cell r="G37">
            <v>35.609004679947496</v>
          </cell>
          <cell r="H37">
            <v>3.4661963550852435</v>
          </cell>
          <cell r="I37">
            <v>4.4343663391282435E-2</v>
          </cell>
          <cell r="J37">
            <v>119.30040956644038</v>
          </cell>
          <cell r="K37">
            <v>0</v>
          </cell>
          <cell r="L37">
            <v>16.063968224779014</v>
          </cell>
          <cell r="M37">
            <v>15.812606650317994</v>
          </cell>
          <cell r="N37">
            <v>4.1438986889265967</v>
          </cell>
          <cell r="O37">
            <v>1.1625150180216259</v>
          </cell>
          <cell r="P37">
            <v>0.16048991658747758</v>
          </cell>
          <cell r="Q37">
            <v>1.1625150180216259</v>
          </cell>
          <cell r="R37">
            <v>94.722848895034318</v>
          </cell>
        </row>
        <row r="38">
          <cell r="A38" t="str">
            <v>FWV08CF6V1</v>
          </cell>
          <cell r="B38">
            <v>8</v>
          </cell>
          <cell r="C38" t="str">
            <v>vertical cabinet</v>
          </cell>
          <cell r="D38" t="str">
            <v>4-p</v>
          </cell>
          <cell r="E38">
            <v>21.392426139455001</v>
          </cell>
          <cell r="F38">
            <v>0</v>
          </cell>
          <cell r="G38">
            <v>17.927859169119063</v>
          </cell>
          <cell r="H38">
            <v>3.0329218106995879</v>
          </cell>
          <cell r="I38">
            <v>3.8800705467372132E-2</v>
          </cell>
          <cell r="J38">
            <v>92.01853296016138</v>
          </cell>
          <cell r="K38">
            <v>0</v>
          </cell>
          <cell r="L38">
            <v>5.1482900193003749</v>
          </cell>
          <cell r="M38">
            <v>12.821032419176751</v>
          </cell>
          <cell r="N38">
            <v>3.4872152901349507</v>
          </cell>
          <cell r="O38">
            <v>0.50244293151782127</v>
          </cell>
          <cell r="P38">
            <v>5.9440709847213922E-3</v>
          </cell>
          <cell r="Q38">
            <v>0.50244293151782127</v>
          </cell>
          <cell r="R38">
            <v>73.333818499381422</v>
          </cell>
        </row>
      </sheetData>
      <sheetData sheetId="3" refreshError="1">
        <row r="1">
          <cell r="A1" t="str">
            <v>Country</v>
          </cell>
          <cell r="B1" t="str">
            <v>Appl</v>
          </cell>
          <cell r="C1" t="str">
            <v>Model</v>
          </cell>
          <cell r="D1" t="str">
            <v>Size</v>
          </cell>
          <cell r="E1" t="str">
            <v>Modelnames</v>
          </cell>
          <cell r="F1" t="str">
            <v>C/P</v>
          </cell>
          <cell r="G1" t="str">
            <v>B2003</v>
          </cell>
          <cell r="H1" t="str">
            <v>DENV SP</v>
          </cell>
          <cell r="I1" t="str">
            <v>DENV T/O</v>
          </cell>
          <cell r="J1" t="str">
            <v>DENV GM</v>
          </cell>
          <cell r="K1" t="str">
            <v>Distr SP</v>
          </cell>
          <cell r="L1" t="str">
            <v>Distr T/O</v>
          </cell>
          <cell r="M1" t="str">
            <v>Distr GM</v>
          </cell>
          <cell r="N1" t="str">
            <v>GM% Distr</v>
          </cell>
        </row>
        <row r="2">
          <cell r="A2" t="str">
            <v>FRA</v>
          </cell>
          <cell r="B2" t="str">
            <v>2-p</v>
          </cell>
          <cell r="C2" t="str">
            <v>flexi built in</v>
          </cell>
          <cell r="D2">
            <v>1</v>
          </cell>
          <cell r="E2" t="str">
            <v>FWM01C6V1</v>
          </cell>
          <cell r="F2">
            <v>75</v>
          </cell>
          <cell r="G2">
            <v>0</v>
          </cell>
          <cell r="H2">
            <v>84</v>
          </cell>
          <cell r="I2">
            <v>0</v>
          </cell>
          <cell r="J2">
            <v>0</v>
          </cell>
          <cell r="K2">
            <v>113.66711772665765</v>
          </cell>
          <cell r="L2">
            <v>0</v>
          </cell>
          <cell r="M2">
            <v>0</v>
          </cell>
          <cell r="N2">
            <v>0.26100000000000001</v>
          </cell>
        </row>
        <row r="3">
          <cell r="A3" t="str">
            <v>FRA</v>
          </cell>
          <cell r="B3" t="str">
            <v>2-p</v>
          </cell>
          <cell r="C3" t="str">
            <v>flexi built in</v>
          </cell>
          <cell r="D3">
            <v>2</v>
          </cell>
          <cell r="E3" t="str">
            <v>FWM02C6V1</v>
          </cell>
          <cell r="F3">
            <v>82</v>
          </cell>
          <cell r="G3">
            <v>54.01270394818782</v>
          </cell>
          <cell r="H3">
            <v>92</v>
          </cell>
          <cell r="I3">
            <v>4969.1687632332796</v>
          </cell>
          <cell r="J3">
            <v>540.12703948187823</v>
          </cell>
          <cell r="K3">
            <v>124.49255751014886</v>
          </cell>
          <cell r="L3">
            <v>6724.179652548416</v>
          </cell>
          <cell r="M3">
            <v>1755.0108893151369</v>
          </cell>
          <cell r="N3">
            <v>0.26100000000000001</v>
          </cell>
        </row>
        <row r="4">
          <cell r="A4" t="str">
            <v>FRA</v>
          </cell>
          <cell r="B4" t="str">
            <v>2-p</v>
          </cell>
          <cell r="C4" t="str">
            <v>flexi built in</v>
          </cell>
          <cell r="D4">
            <v>3</v>
          </cell>
          <cell r="E4" t="str">
            <v>FWM03C6V1</v>
          </cell>
          <cell r="F4">
            <v>90</v>
          </cell>
          <cell r="G4">
            <v>63.48861692155409</v>
          </cell>
          <cell r="H4">
            <v>104</v>
          </cell>
          <cell r="I4">
            <v>6602.8161598416254</v>
          </cell>
          <cell r="J4">
            <v>888.84063690175731</v>
          </cell>
          <cell r="K4">
            <v>140.73071718538566</v>
          </cell>
          <cell r="L4">
            <v>8934.7985924785189</v>
          </cell>
          <cell r="M4">
            <v>2331.9824326368935</v>
          </cell>
          <cell r="N4">
            <v>0.26100000000000001</v>
          </cell>
        </row>
        <row r="5">
          <cell r="A5" t="str">
            <v>FRA</v>
          </cell>
          <cell r="B5" t="str">
            <v>2-p</v>
          </cell>
          <cell r="C5" t="str">
            <v>flexi built in</v>
          </cell>
          <cell r="D5">
            <v>4</v>
          </cell>
          <cell r="E5" t="str">
            <v>FWM04C6V1</v>
          </cell>
          <cell r="F5">
            <v>103</v>
          </cell>
          <cell r="G5">
            <v>41.694017082811641</v>
          </cell>
          <cell r="H5">
            <v>118</v>
          </cell>
          <cell r="I5">
            <v>4919.8940157717734</v>
          </cell>
          <cell r="J5">
            <v>625.41025624217457</v>
          </cell>
          <cell r="K5">
            <v>159.67523680649526</v>
          </cell>
          <cell r="L5">
            <v>6657.5020511120074</v>
          </cell>
          <cell r="M5">
            <v>1737.608035340234</v>
          </cell>
          <cell r="N5">
            <v>0.26100000000000001</v>
          </cell>
        </row>
        <row r="6">
          <cell r="A6" t="str">
            <v>FRA</v>
          </cell>
          <cell r="B6" t="str">
            <v>2-p</v>
          </cell>
          <cell r="C6" t="str">
            <v>flexi built in</v>
          </cell>
          <cell r="D6">
            <v>6</v>
          </cell>
          <cell r="E6" t="str">
            <v>FWM06C6V1</v>
          </cell>
          <cell r="F6">
            <v>110</v>
          </cell>
          <cell r="G6">
            <v>78.650077678940164</v>
          </cell>
          <cell r="H6">
            <v>128</v>
          </cell>
          <cell r="I6">
            <v>10067.209942904341</v>
          </cell>
          <cell r="J6">
            <v>1415.701398220923</v>
          </cell>
          <cell r="K6">
            <v>173.20703653585926</v>
          </cell>
          <cell r="L6">
            <v>13622.746878084357</v>
          </cell>
          <cell r="M6">
            <v>3555.5369351800168</v>
          </cell>
          <cell r="N6">
            <v>0.26100000000000001</v>
          </cell>
        </row>
        <row r="7">
          <cell r="A7" t="str">
            <v>FRA</v>
          </cell>
          <cell r="B7" t="str">
            <v>2-p</v>
          </cell>
          <cell r="C7" t="str">
            <v>flexi built in</v>
          </cell>
          <cell r="D7">
            <v>8</v>
          </cell>
          <cell r="E7" t="str">
            <v>FWM08C6V1</v>
          </cell>
          <cell r="F7">
            <v>145</v>
          </cell>
          <cell r="G7">
            <v>95.232925382331146</v>
          </cell>
          <cell r="H7">
            <v>170</v>
          </cell>
          <cell r="I7">
            <v>16189.597314996296</v>
          </cell>
          <cell r="J7">
            <v>2380.8231345582785</v>
          </cell>
          <cell r="K7">
            <v>230.04059539918811</v>
          </cell>
          <cell r="L7">
            <v>21907.43885655791</v>
          </cell>
          <cell r="M7">
            <v>5717.8415415616155</v>
          </cell>
          <cell r="N7">
            <v>0.26100000000000001</v>
          </cell>
        </row>
        <row r="8">
          <cell r="A8" t="str">
            <v>FRA</v>
          </cell>
          <cell r="B8" t="str">
            <v>4-p</v>
          </cell>
          <cell r="C8" t="str">
            <v>flexi built in</v>
          </cell>
          <cell r="D8">
            <v>1</v>
          </cell>
          <cell r="E8" t="str">
            <v>FWM01CF6V1</v>
          </cell>
          <cell r="F8">
            <v>92</v>
          </cell>
          <cell r="G8">
            <v>0</v>
          </cell>
          <cell r="H8">
            <v>108</v>
          </cell>
          <cell r="I8">
            <v>0</v>
          </cell>
          <cell r="J8">
            <v>0</v>
          </cell>
          <cell r="K8">
            <v>146.14343707713127</v>
          </cell>
          <cell r="L8">
            <v>0</v>
          </cell>
          <cell r="M8">
            <v>0</v>
          </cell>
          <cell r="N8">
            <v>0.26100000000000001</v>
          </cell>
        </row>
        <row r="9">
          <cell r="A9" t="str">
            <v>FRA</v>
          </cell>
          <cell r="B9" t="str">
            <v>4-p</v>
          </cell>
          <cell r="C9" t="str">
            <v>flexi built in</v>
          </cell>
          <cell r="D9">
            <v>2</v>
          </cell>
          <cell r="E9" t="str">
            <v>FWM02CF6V1</v>
          </cell>
          <cell r="F9">
            <v>99</v>
          </cell>
          <cell r="G9">
            <v>31.190434674305642</v>
          </cell>
          <cell r="H9">
            <v>117</v>
          </cell>
          <cell r="I9">
            <v>3649.2808568937603</v>
          </cell>
          <cell r="J9">
            <v>561.4278241375016</v>
          </cell>
          <cell r="K9">
            <v>158.32205683355886</v>
          </cell>
          <cell r="L9">
            <v>4938.1337711688229</v>
          </cell>
          <cell r="M9">
            <v>1288.8529142750626</v>
          </cell>
          <cell r="N9">
            <v>0.26100000000000001</v>
          </cell>
        </row>
        <row r="10">
          <cell r="A10" t="str">
            <v>FRA</v>
          </cell>
          <cell r="B10" t="str">
            <v>4-p</v>
          </cell>
          <cell r="C10" t="str">
            <v>flexi built in</v>
          </cell>
          <cell r="D10">
            <v>3</v>
          </cell>
          <cell r="E10" t="str">
            <v>FWM03CF6V1</v>
          </cell>
          <cell r="F10">
            <v>109</v>
          </cell>
          <cell r="G10">
            <v>36.662440757517146</v>
          </cell>
          <cell r="H10">
            <v>131</v>
          </cell>
          <cell r="I10">
            <v>4802.7797392347466</v>
          </cell>
          <cell r="J10">
            <v>806.57369666537716</v>
          </cell>
          <cell r="K10">
            <v>177.26657645466847</v>
          </cell>
          <cell r="L10">
            <v>6499.0253575571669</v>
          </cell>
          <cell r="M10">
            <v>1696.2456183224203</v>
          </cell>
          <cell r="N10">
            <v>0.26100000000000001</v>
          </cell>
        </row>
        <row r="11">
          <cell r="A11" t="str">
            <v>FRA</v>
          </cell>
          <cell r="B11" t="str">
            <v>4-p</v>
          </cell>
          <cell r="C11" t="str">
            <v>flexi built in</v>
          </cell>
          <cell r="D11">
            <v>4</v>
          </cell>
          <cell r="E11" t="str">
            <v>FWM04CF6V1</v>
          </cell>
          <cell r="F11">
            <v>126</v>
          </cell>
          <cell r="G11">
            <v>24.076826766130665</v>
          </cell>
          <cell r="H11">
            <v>148</v>
          </cell>
          <cell r="I11">
            <v>3563.3703613873386</v>
          </cell>
          <cell r="J11">
            <v>529.69018885487458</v>
          </cell>
          <cell r="K11">
            <v>200.27063599458728</v>
          </cell>
          <cell r="L11">
            <v>4821.8814091844906</v>
          </cell>
          <cell r="M11">
            <v>1258.5110477971521</v>
          </cell>
          <cell r="N11">
            <v>0.26100000000000001</v>
          </cell>
        </row>
        <row r="12">
          <cell r="A12" t="str">
            <v>FRA</v>
          </cell>
          <cell r="B12" t="str">
            <v>4-p</v>
          </cell>
          <cell r="C12" t="str">
            <v>flexi built in</v>
          </cell>
          <cell r="D12">
            <v>6</v>
          </cell>
          <cell r="E12" t="str">
            <v>FWM06CF6V1</v>
          </cell>
          <cell r="F12">
            <v>133</v>
          </cell>
          <cell r="G12">
            <v>45.417650490655582</v>
          </cell>
          <cell r="H12">
            <v>159</v>
          </cell>
          <cell r="I12">
            <v>7221.4064280142375</v>
          </cell>
          <cell r="J12">
            <v>1180.8589127570451</v>
          </cell>
          <cell r="K12">
            <v>215.15561569688768</v>
          </cell>
          <cell r="L12">
            <v>9771.8625548230539</v>
          </cell>
          <cell r="M12">
            <v>2550.4561268088169</v>
          </cell>
          <cell r="N12">
            <v>0.26100000000000001</v>
          </cell>
        </row>
        <row r="13">
          <cell r="A13" t="str">
            <v>FRA</v>
          </cell>
          <cell r="B13" t="str">
            <v>4-p</v>
          </cell>
          <cell r="C13" t="str">
            <v>flexi built in</v>
          </cell>
          <cell r="D13">
            <v>8</v>
          </cell>
          <cell r="E13" t="str">
            <v>FWM08CF6V1</v>
          </cell>
          <cell r="F13">
            <v>173</v>
          </cell>
          <cell r="G13">
            <v>54.993661136275733</v>
          </cell>
          <cell r="H13">
            <v>209</v>
          </cell>
          <cell r="I13">
            <v>11493.675177481628</v>
          </cell>
          <cell r="J13">
            <v>1979.7718009059263</v>
          </cell>
          <cell r="K13">
            <v>282.81461434370772</v>
          </cell>
          <cell r="L13">
            <v>15553.011065604369</v>
          </cell>
          <cell r="M13">
            <v>4059.3358881227405</v>
          </cell>
          <cell r="N13">
            <v>0.26100000000000001</v>
          </cell>
        </row>
        <row r="14">
          <cell r="A14" t="str">
            <v>FRA</v>
          </cell>
          <cell r="B14" t="str">
            <v>2-p</v>
          </cell>
          <cell r="C14" t="str">
            <v>flexi cabinet</v>
          </cell>
          <cell r="D14">
            <v>1</v>
          </cell>
          <cell r="E14" t="str">
            <v>FWL01C6V1</v>
          </cell>
          <cell r="F14">
            <v>95</v>
          </cell>
          <cell r="G14">
            <v>0</v>
          </cell>
          <cell r="H14">
            <v>110</v>
          </cell>
          <cell r="I14">
            <v>0</v>
          </cell>
          <cell r="J14">
            <v>0</v>
          </cell>
          <cell r="K14">
            <v>148.84979702300407</v>
          </cell>
          <cell r="L14">
            <v>0</v>
          </cell>
          <cell r="M14">
            <v>0</v>
          </cell>
          <cell r="N14">
            <v>0.26100000000000001</v>
          </cell>
        </row>
        <row r="15">
          <cell r="A15" t="str">
            <v>FRA</v>
          </cell>
          <cell r="B15" t="str">
            <v>2-p</v>
          </cell>
          <cell r="C15" t="str">
            <v>flexi cabinet</v>
          </cell>
          <cell r="D15">
            <v>2</v>
          </cell>
          <cell r="E15" t="str">
            <v>FWL02C6V1</v>
          </cell>
          <cell r="F15">
            <v>110</v>
          </cell>
          <cell r="G15">
            <v>7.2158425706812803</v>
          </cell>
          <cell r="H15">
            <v>123</v>
          </cell>
          <cell r="I15">
            <v>887.54863619379751</v>
          </cell>
          <cell r="J15">
            <v>93.805953418856646</v>
          </cell>
          <cell r="K15">
            <v>166.44113667117728</v>
          </cell>
          <cell r="L15">
            <v>1201.0130395044621</v>
          </cell>
          <cell r="M15">
            <v>313.46440331066469</v>
          </cell>
          <cell r="N15">
            <v>0.26100000000000001</v>
          </cell>
        </row>
        <row r="16">
          <cell r="A16" t="str">
            <v>FRA</v>
          </cell>
          <cell r="B16" t="str">
            <v>2-p</v>
          </cell>
          <cell r="C16" t="str">
            <v>flexi cabinet</v>
          </cell>
          <cell r="D16">
            <v>3</v>
          </cell>
          <cell r="E16" t="str">
            <v>FWL03C6V1</v>
          </cell>
          <cell r="F16">
            <v>120</v>
          </cell>
          <cell r="G16">
            <v>8.4817798637832578</v>
          </cell>
          <cell r="H16">
            <v>138</v>
          </cell>
          <cell r="I16">
            <v>1170.4856212020895</v>
          </cell>
          <cell r="J16">
            <v>152.67203754809864</v>
          </cell>
          <cell r="K16">
            <v>186.73883626522328</v>
          </cell>
          <cell r="L16">
            <v>1583.8777012206897</v>
          </cell>
          <cell r="M16">
            <v>413.39208001860004</v>
          </cell>
          <cell r="N16">
            <v>0.26100000000000001</v>
          </cell>
        </row>
        <row r="17">
          <cell r="A17" t="str">
            <v>FRA</v>
          </cell>
          <cell r="B17" t="str">
            <v>2-p</v>
          </cell>
          <cell r="C17" t="str">
            <v>flexi cabinet</v>
          </cell>
          <cell r="D17">
            <v>4</v>
          </cell>
          <cell r="E17" t="str">
            <v>FWL04C6V1</v>
          </cell>
          <cell r="F17">
            <v>132</v>
          </cell>
          <cell r="G17">
            <v>5.570124089648707</v>
          </cell>
          <cell r="H17">
            <v>155</v>
          </cell>
          <cell r="I17">
            <v>863.36923389554954</v>
          </cell>
          <cell r="J17">
            <v>128.11285406192027</v>
          </cell>
          <cell r="K17">
            <v>209.7428958051421</v>
          </cell>
          <cell r="L17">
            <v>1168.2939565569006</v>
          </cell>
          <cell r="M17">
            <v>304.92472266135115</v>
          </cell>
          <cell r="N17">
            <v>0.26100000000000001</v>
          </cell>
        </row>
        <row r="18">
          <cell r="A18" t="str">
            <v>FRA</v>
          </cell>
          <cell r="B18" t="str">
            <v>2-p</v>
          </cell>
          <cell r="C18" t="str">
            <v>flexi cabinet</v>
          </cell>
          <cell r="D18">
            <v>6</v>
          </cell>
          <cell r="E18" t="str">
            <v>FWL06C6V1</v>
          </cell>
          <cell r="F18">
            <v>142</v>
          </cell>
          <cell r="G18">
            <v>10.507279532746427</v>
          </cell>
          <cell r="H18">
            <v>171</v>
          </cell>
          <cell r="I18">
            <v>1796.744800099639</v>
          </cell>
          <cell r="J18">
            <v>304.71110644964637</v>
          </cell>
          <cell r="K18">
            <v>231.39377537212451</v>
          </cell>
          <cell r="L18">
            <v>2431.319079972448</v>
          </cell>
          <cell r="M18">
            <v>634.57427987280903</v>
          </cell>
          <cell r="N18">
            <v>0.26100000000000001</v>
          </cell>
        </row>
        <row r="19">
          <cell r="A19" t="str">
            <v>FRA</v>
          </cell>
          <cell r="B19" t="str">
            <v>2-p</v>
          </cell>
          <cell r="C19" t="str">
            <v>flexi cabinet</v>
          </cell>
          <cell r="D19">
            <v>8</v>
          </cell>
          <cell r="E19" t="str">
            <v>FWL08C6V1</v>
          </cell>
          <cell r="F19">
            <v>194</v>
          </cell>
          <cell r="G19">
            <v>12.722669795674889</v>
          </cell>
          <cell r="H19">
            <v>229</v>
          </cell>
          <cell r="I19">
            <v>2913.4913832095494</v>
          </cell>
          <cell r="J19">
            <v>445.29344284862111</v>
          </cell>
          <cell r="K19">
            <v>309.87821380243571</v>
          </cell>
          <cell r="L19">
            <v>3942.4781910819343</v>
          </cell>
          <cell r="M19">
            <v>1028.9868078723848</v>
          </cell>
          <cell r="N19">
            <v>0.26100000000000001</v>
          </cell>
        </row>
        <row r="20">
          <cell r="A20" t="str">
            <v>FRA</v>
          </cell>
          <cell r="B20" t="str">
            <v>4-p</v>
          </cell>
          <cell r="C20" t="str">
            <v>flexi cabinet</v>
          </cell>
          <cell r="D20">
            <v>1</v>
          </cell>
          <cell r="E20" t="str">
            <v>FWL01CF6V1</v>
          </cell>
          <cell r="F20">
            <v>112</v>
          </cell>
          <cell r="G20">
            <v>0</v>
          </cell>
          <cell r="H20">
            <v>135</v>
          </cell>
          <cell r="I20">
            <v>0</v>
          </cell>
          <cell r="J20">
            <v>0</v>
          </cell>
          <cell r="K20">
            <v>182.67929634641408</v>
          </cell>
          <cell r="L20">
            <v>0</v>
          </cell>
          <cell r="M20">
            <v>0</v>
          </cell>
          <cell r="N20">
            <v>0.26100000000000001</v>
          </cell>
        </row>
        <row r="21">
          <cell r="A21" t="str">
            <v>FRA</v>
          </cell>
          <cell r="B21" t="str">
            <v>4-p</v>
          </cell>
          <cell r="C21" t="str">
            <v>flexi cabinet</v>
          </cell>
          <cell r="D21">
            <v>2</v>
          </cell>
          <cell r="E21" t="str">
            <v>FWL02CF6V1</v>
          </cell>
          <cell r="F21">
            <v>127</v>
          </cell>
          <cell r="G21">
            <v>4.1668950056046832</v>
          </cell>
          <cell r="H21">
            <v>147</v>
          </cell>
          <cell r="I21">
            <v>612.53356582388847</v>
          </cell>
          <cell r="J21">
            <v>83.337900112093664</v>
          </cell>
          <cell r="K21">
            <v>198.91745602165088</v>
          </cell>
          <cell r="L21">
            <v>828.86815402420621</v>
          </cell>
          <cell r="M21">
            <v>216.33458820031782</v>
          </cell>
          <cell r="N21">
            <v>0.26100000000000001</v>
          </cell>
        </row>
        <row r="22">
          <cell r="A22" t="str">
            <v>FRA</v>
          </cell>
          <cell r="B22" t="str">
            <v>4-p</v>
          </cell>
          <cell r="C22" t="str">
            <v>flexi cabinet</v>
          </cell>
          <cell r="D22">
            <v>3</v>
          </cell>
          <cell r="E22" t="str">
            <v>FWL03CF6V1</v>
          </cell>
          <cell r="F22">
            <v>139</v>
          </cell>
          <cell r="G22">
            <v>4.8979292171142754</v>
          </cell>
          <cell r="H22">
            <v>165</v>
          </cell>
          <cell r="I22">
            <v>808.15832082385543</v>
          </cell>
          <cell r="J22">
            <v>127.34615964497117</v>
          </cell>
          <cell r="K22">
            <v>223.27469553450609</v>
          </cell>
          <cell r="L22">
            <v>1093.5836547007516</v>
          </cell>
          <cell r="M22">
            <v>285.42533387689622</v>
          </cell>
          <cell r="N22">
            <v>0.26100000000000001</v>
          </cell>
        </row>
        <row r="23">
          <cell r="A23" t="str">
            <v>FRA</v>
          </cell>
          <cell r="B23" t="str">
            <v>4-p</v>
          </cell>
          <cell r="C23" t="str">
            <v>flexi cabinet</v>
          </cell>
          <cell r="D23">
            <v>4</v>
          </cell>
          <cell r="E23" t="str">
            <v>FWL04CF6V1</v>
          </cell>
          <cell r="F23">
            <v>155</v>
          </cell>
          <cell r="G23">
            <v>3.2165505306422113</v>
          </cell>
          <cell r="H23">
            <v>186</v>
          </cell>
          <cell r="I23">
            <v>598.27839869945126</v>
          </cell>
          <cell r="J23">
            <v>99.713066449908553</v>
          </cell>
          <cell r="K23">
            <v>251.69147496617052</v>
          </cell>
          <cell r="L23">
            <v>809.57834736055656</v>
          </cell>
          <cell r="M23">
            <v>211.2999486611053</v>
          </cell>
          <cell r="N23">
            <v>0.26100000000000001</v>
          </cell>
        </row>
        <row r="24">
          <cell r="A24" t="str">
            <v>FRA</v>
          </cell>
          <cell r="B24" t="str">
            <v>4-p</v>
          </cell>
          <cell r="C24" t="str">
            <v>flexi cabinet</v>
          </cell>
          <cell r="D24">
            <v>6</v>
          </cell>
          <cell r="E24" t="str">
            <v>FWL06CF6V1</v>
          </cell>
          <cell r="F24">
            <v>165</v>
          </cell>
          <cell r="G24">
            <v>6.0675839555296269</v>
          </cell>
          <cell r="H24">
            <v>202</v>
          </cell>
          <cell r="I24">
            <v>1225.6519590169846</v>
          </cell>
          <cell r="J24">
            <v>224.50060635459619</v>
          </cell>
          <cell r="K24">
            <v>273.3423545331529</v>
          </cell>
          <cell r="L24">
            <v>1658.5276847320495</v>
          </cell>
          <cell r="M24">
            <v>432.8757257150649</v>
          </cell>
          <cell r="N24">
            <v>0.26100000000000001</v>
          </cell>
        </row>
        <row r="25">
          <cell r="A25" t="str">
            <v>FRA</v>
          </cell>
          <cell r="B25" t="str">
            <v>4-p</v>
          </cell>
          <cell r="C25" t="str">
            <v>flexi cabinet</v>
          </cell>
          <cell r="D25">
            <v>8</v>
          </cell>
          <cell r="E25" t="str">
            <v>FWL08CF6V1</v>
          </cell>
          <cell r="F25">
            <v>222</v>
          </cell>
          <cell r="G25">
            <v>7.3468938256714145</v>
          </cell>
          <cell r="H25">
            <v>268</v>
          </cell>
          <cell r="I25">
            <v>1968.967545279939</v>
          </cell>
          <cell r="J25">
            <v>337.95711598088508</v>
          </cell>
          <cell r="K25">
            <v>362.65223274695535</v>
          </cell>
          <cell r="L25">
            <v>2664.3674496345589</v>
          </cell>
          <cell r="M25">
            <v>695.39990435461993</v>
          </cell>
          <cell r="N25">
            <v>0.26100000000000001</v>
          </cell>
        </row>
        <row r="26">
          <cell r="A26" t="str">
            <v>FRA</v>
          </cell>
          <cell r="B26" t="str">
            <v>2-p</v>
          </cell>
          <cell r="C26" t="str">
            <v>vertical cabinet</v>
          </cell>
          <cell r="D26">
            <v>1</v>
          </cell>
          <cell r="E26" t="str">
            <v>FWV01C6V1</v>
          </cell>
          <cell r="F26">
            <v>90</v>
          </cell>
          <cell r="G26">
            <v>0</v>
          </cell>
          <cell r="H26">
            <v>105</v>
          </cell>
          <cell r="I26">
            <v>0</v>
          </cell>
          <cell r="J26">
            <v>0</v>
          </cell>
          <cell r="K26">
            <v>142.08389715832206</v>
          </cell>
          <cell r="L26">
            <v>0</v>
          </cell>
          <cell r="M26">
            <v>0</v>
          </cell>
          <cell r="N26">
            <v>0.26100000000000001</v>
          </cell>
        </row>
        <row r="27">
          <cell r="A27" t="str">
            <v>FRA</v>
          </cell>
          <cell r="B27" t="str">
            <v>2-p</v>
          </cell>
          <cell r="C27" t="str">
            <v>vertical cabinet</v>
          </cell>
          <cell r="D27">
            <v>2</v>
          </cell>
          <cell r="E27" t="str">
            <v>FWV02C6V1</v>
          </cell>
          <cell r="F27">
            <v>105</v>
          </cell>
          <cell r="G27">
            <v>21.010835720513143</v>
          </cell>
          <cell r="H27">
            <v>118</v>
          </cell>
          <cell r="I27">
            <v>2479.2786150205507</v>
          </cell>
          <cell r="J27">
            <v>273.14086436667083</v>
          </cell>
          <cell r="K27">
            <v>159.67523680649526</v>
          </cell>
          <cell r="L27">
            <v>3354.9101691753058</v>
          </cell>
          <cell r="M27">
            <v>875.63155415475478</v>
          </cell>
          <cell r="N27">
            <v>0.26100000000000001</v>
          </cell>
        </row>
        <row r="28">
          <cell r="A28" t="str">
            <v>FRA</v>
          </cell>
          <cell r="B28" t="str">
            <v>2-p</v>
          </cell>
          <cell r="C28" t="str">
            <v>vertical cabinet</v>
          </cell>
          <cell r="D28">
            <v>3</v>
          </cell>
          <cell r="E28" t="str">
            <v>FWV03C6V1</v>
          </cell>
          <cell r="F28">
            <v>115</v>
          </cell>
          <cell r="G28">
            <v>24.696947250427723</v>
          </cell>
          <cell r="H28">
            <v>130</v>
          </cell>
          <cell r="I28">
            <v>3210.6031425556039</v>
          </cell>
          <cell r="J28">
            <v>370.45420875641582</v>
          </cell>
          <cell r="K28">
            <v>175.91339648173206</v>
          </cell>
          <cell r="L28">
            <v>4344.5238735529147</v>
          </cell>
          <cell r="M28">
            <v>1133.9207309973106</v>
          </cell>
          <cell r="N28">
            <v>0.26100000000000001</v>
          </cell>
        </row>
        <row r="29">
          <cell r="A29" t="str">
            <v>FRA</v>
          </cell>
          <cell r="B29" t="str">
            <v>2-p</v>
          </cell>
          <cell r="C29" t="str">
            <v>vertical cabinet</v>
          </cell>
          <cell r="D29">
            <v>4</v>
          </cell>
          <cell r="E29" t="str">
            <v>FWV04C6V1</v>
          </cell>
          <cell r="F29">
            <v>127</v>
          </cell>
          <cell r="G29">
            <v>16.218890731624175</v>
          </cell>
          <cell r="H29">
            <v>147</v>
          </cell>
          <cell r="I29">
            <v>2384.1769375487538</v>
          </cell>
          <cell r="J29">
            <v>324.37781463248348</v>
          </cell>
          <cell r="K29">
            <v>198.91745602165088</v>
          </cell>
          <cell r="L29">
            <v>3226.2204838278126</v>
          </cell>
          <cell r="M29">
            <v>842.04354627905911</v>
          </cell>
          <cell r="N29">
            <v>0.26100000000000001</v>
          </cell>
        </row>
        <row r="30">
          <cell r="A30" t="str">
            <v>FRA</v>
          </cell>
          <cell r="B30" t="str">
            <v>2-p</v>
          </cell>
          <cell r="C30" t="str">
            <v>vertical cabinet</v>
          </cell>
          <cell r="D30">
            <v>6</v>
          </cell>
          <cell r="E30" t="str">
            <v>FWV06C6V1</v>
          </cell>
          <cell r="F30">
            <v>137</v>
          </cell>
          <cell r="G30">
            <v>30.594725698291064</v>
          </cell>
          <cell r="H30">
            <v>162</v>
          </cell>
          <cell r="I30">
            <v>4956.3455631231527</v>
          </cell>
          <cell r="J30">
            <v>764.86814245727658</v>
          </cell>
          <cell r="K30">
            <v>219.21515561569689</v>
          </cell>
          <cell r="L30">
            <v>6706.8275549704367</v>
          </cell>
          <cell r="M30">
            <v>1750.4819918472838</v>
          </cell>
          <cell r="N30">
            <v>0.26100000000000001</v>
          </cell>
        </row>
        <row r="31">
          <cell r="A31" t="str">
            <v>FRA</v>
          </cell>
          <cell r="B31" t="str">
            <v>2-p</v>
          </cell>
          <cell r="C31" t="str">
            <v>vertical cabinet</v>
          </cell>
          <cell r="D31">
            <v>8</v>
          </cell>
          <cell r="E31" t="str">
            <v>FWV08C6V1</v>
          </cell>
          <cell r="F31">
            <v>189</v>
          </cell>
          <cell r="G31">
            <v>37.045420875641589</v>
          </cell>
          <cell r="H31">
            <v>214</v>
          </cell>
          <cell r="I31">
            <v>7927.7200673873003</v>
          </cell>
          <cell r="J31">
            <v>926.13552189103973</v>
          </cell>
          <cell r="K31">
            <v>289.58051420838973</v>
          </cell>
          <cell r="L31">
            <v>10727.632026234507</v>
          </cell>
          <cell r="M31">
            <v>2799.9119588472067</v>
          </cell>
          <cell r="N31">
            <v>0.26100000000000001</v>
          </cell>
        </row>
        <row r="32">
          <cell r="A32" t="str">
            <v>FRA</v>
          </cell>
          <cell r="B32" t="str">
            <v>4-p</v>
          </cell>
          <cell r="C32" t="str">
            <v>vertical cabinet</v>
          </cell>
          <cell r="D32">
            <v>1</v>
          </cell>
          <cell r="E32" t="str">
            <v>FWV01CF6V1</v>
          </cell>
          <cell r="F32">
            <v>107</v>
          </cell>
          <cell r="G32">
            <v>0</v>
          </cell>
          <cell r="H32">
            <v>129</v>
          </cell>
          <cell r="I32">
            <v>0</v>
          </cell>
          <cell r="J32">
            <v>0</v>
          </cell>
          <cell r="K32">
            <v>174.56021650879566</v>
          </cell>
          <cell r="L32">
            <v>0</v>
          </cell>
          <cell r="M32">
            <v>0</v>
          </cell>
          <cell r="N32">
            <v>0.26100000000000001</v>
          </cell>
        </row>
        <row r="33">
          <cell r="A33" t="str">
            <v>FRA</v>
          </cell>
          <cell r="B33" t="str">
            <v>4-p</v>
          </cell>
          <cell r="C33" t="str">
            <v>vertical cabinet</v>
          </cell>
          <cell r="D33">
            <v>2</v>
          </cell>
          <cell r="E33" t="str">
            <v>FWV02CF6V1</v>
          </cell>
          <cell r="F33">
            <v>122</v>
          </cell>
          <cell r="G33">
            <v>12.133017810437167</v>
          </cell>
          <cell r="H33">
            <v>142</v>
          </cell>
          <cell r="I33">
            <v>1722.8885290820776</v>
          </cell>
          <cell r="J33">
            <v>242.66035620874334</v>
          </cell>
          <cell r="K33">
            <v>192.15155615696887</v>
          </cell>
          <cell r="L33">
            <v>2331.3782531557208</v>
          </cell>
          <cell r="M33">
            <v>608.48972407364295</v>
          </cell>
          <cell r="N33">
            <v>0.26100000000000001</v>
          </cell>
        </row>
        <row r="34">
          <cell r="A34" t="str">
            <v>FRA</v>
          </cell>
          <cell r="B34" t="str">
            <v>4-p</v>
          </cell>
          <cell r="C34" t="str">
            <v>vertical cabinet</v>
          </cell>
          <cell r="D34">
            <v>3</v>
          </cell>
          <cell r="E34" t="str">
            <v>FWV03CF6V1</v>
          </cell>
          <cell r="F34">
            <v>134</v>
          </cell>
          <cell r="G34">
            <v>14.261617426303333</v>
          </cell>
          <cell r="H34">
            <v>158</v>
          </cell>
          <cell r="I34">
            <v>2253.3355533559265</v>
          </cell>
          <cell r="J34">
            <v>342.27881823128001</v>
          </cell>
          <cell r="K34">
            <v>213.80243572395128</v>
          </cell>
          <cell r="L34">
            <v>3049.1685431068017</v>
          </cell>
          <cell r="M34">
            <v>795.83298975087519</v>
          </cell>
          <cell r="N34">
            <v>0.26100000000000001</v>
          </cell>
        </row>
        <row r="35">
          <cell r="A35" t="str">
            <v>FRA</v>
          </cell>
          <cell r="B35" t="str">
            <v>4-p</v>
          </cell>
          <cell r="C35" t="str">
            <v>vertical cabinet</v>
          </cell>
          <cell r="D35">
            <v>4</v>
          </cell>
          <cell r="E35" t="str">
            <v>FWV04CF6V1</v>
          </cell>
          <cell r="F35">
            <v>150</v>
          </cell>
          <cell r="G35">
            <v>9.365838309811144</v>
          </cell>
          <cell r="H35">
            <v>178</v>
          </cell>
          <cell r="I35">
            <v>1667.1192191463836</v>
          </cell>
          <cell r="J35">
            <v>262.24347267471205</v>
          </cell>
          <cell r="K35">
            <v>240.8660351826793</v>
          </cell>
          <cell r="L35">
            <v>2255.9123398462566</v>
          </cell>
          <cell r="M35">
            <v>588.79312069987293</v>
          </cell>
          <cell r="N35">
            <v>0.26100000000000001</v>
          </cell>
        </row>
        <row r="36">
          <cell r="A36" t="str">
            <v>FRA</v>
          </cell>
          <cell r="B36" t="str">
            <v>4-p</v>
          </cell>
          <cell r="C36" t="str">
            <v>vertical cabinet</v>
          </cell>
          <cell r="D36">
            <v>6</v>
          </cell>
          <cell r="E36" t="str">
            <v>FWV06CF6V1</v>
          </cell>
          <cell r="F36">
            <v>160</v>
          </cell>
          <cell r="G36">
            <v>17.667376811689206</v>
          </cell>
          <cell r="H36">
            <v>192</v>
          </cell>
          <cell r="I36">
            <v>3392.1363478443272</v>
          </cell>
          <cell r="J36">
            <v>565.35605797405458</v>
          </cell>
          <cell r="K36">
            <v>259.81055480378893</v>
          </cell>
          <cell r="L36">
            <v>4590.1709713725677</v>
          </cell>
          <cell r="M36">
            <v>1198.0346235282407</v>
          </cell>
          <cell r="N36">
            <v>0.26100000000000001</v>
          </cell>
        </row>
        <row r="37">
          <cell r="A37" t="str">
            <v>FRA</v>
          </cell>
          <cell r="B37" t="str">
            <v>4-p</v>
          </cell>
          <cell r="C37" t="str">
            <v>vertical cabinet</v>
          </cell>
          <cell r="D37">
            <v>8</v>
          </cell>
          <cell r="E37" t="str">
            <v>FWV08CF6V1</v>
          </cell>
          <cell r="F37">
            <v>217</v>
          </cell>
          <cell r="G37">
            <v>21.392426139455001</v>
          </cell>
          <cell r="H37">
            <v>253</v>
          </cell>
          <cell r="I37">
            <v>5412.2838132821153</v>
          </cell>
          <cell r="J37">
            <v>770.12734102038007</v>
          </cell>
          <cell r="K37">
            <v>342.35453315290937</v>
          </cell>
          <cell r="L37">
            <v>7323.7940639812123</v>
          </cell>
          <cell r="M37">
            <v>1911.5102506990968</v>
          </cell>
          <cell r="N37">
            <v>0.26100000000000001</v>
          </cell>
        </row>
        <row r="38">
          <cell r="A38" t="str">
            <v>GER</v>
          </cell>
          <cell r="B38" t="str">
            <v>2-p</v>
          </cell>
          <cell r="C38" t="str">
            <v>flexi built in</v>
          </cell>
          <cell r="D38">
            <v>1</v>
          </cell>
          <cell r="E38" t="str">
            <v>FWM01C6V1</v>
          </cell>
          <cell r="F38">
            <v>75</v>
          </cell>
          <cell r="G38">
            <v>0</v>
          </cell>
          <cell r="H38">
            <v>97</v>
          </cell>
          <cell r="I38">
            <v>0</v>
          </cell>
          <cell r="J38">
            <v>0</v>
          </cell>
          <cell r="K38">
            <v>130.02680965147454</v>
          </cell>
          <cell r="L38">
            <v>0</v>
          </cell>
          <cell r="M38">
            <v>0</v>
          </cell>
          <cell r="N38">
            <v>0.254</v>
          </cell>
        </row>
        <row r="39">
          <cell r="A39" t="str">
            <v>GER</v>
          </cell>
          <cell r="B39" t="str">
            <v>2-p</v>
          </cell>
          <cell r="C39" t="str">
            <v>flexi built in</v>
          </cell>
          <cell r="D39">
            <v>2</v>
          </cell>
          <cell r="E39" t="str">
            <v>FWM02C6V1</v>
          </cell>
          <cell r="F39">
            <v>82</v>
          </cell>
          <cell r="G39">
            <v>0</v>
          </cell>
          <cell r="H39">
            <v>107</v>
          </cell>
          <cell r="I39">
            <v>0</v>
          </cell>
          <cell r="J39">
            <v>0</v>
          </cell>
          <cell r="K39">
            <v>143.43163538873995</v>
          </cell>
          <cell r="L39">
            <v>0</v>
          </cell>
          <cell r="M39">
            <v>0</v>
          </cell>
          <cell r="N39">
            <v>0.254</v>
          </cell>
        </row>
        <row r="40">
          <cell r="A40" t="str">
            <v>GER</v>
          </cell>
          <cell r="B40" t="str">
            <v>2-p</v>
          </cell>
          <cell r="C40" t="str">
            <v>flexi built in</v>
          </cell>
          <cell r="D40">
            <v>3</v>
          </cell>
          <cell r="E40" t="str">
            <v>FWM03C6V1</v>
          </cell>
          <cell r="F40">
            <v>90</v>
          </cell>
          <cell r="G40">
            <v>0</v>
          </cell>
          <cell r="H40">
            <v>120</v>
          </cell>
          <cell r="I40">
            <v>0</v>
          </cell>
          <cell r="J40">
            <v>0</v>
          </cell>
          <cell r="K40">
            <v>160.857908847185</v>
          </cell>
          <cell r="L40">
            <v>0</v>
          </cell>
          <cell r="M40">
            <v>0</v>
          </cell>
          <cell r="N40">
            <v>0.254</v>
          </cell>
        </row>
        <row r="41">
          <cell r="A41" t="str">
            <v>GER</v>
          </cell>
          <cell r="B41" t="str">
            <v>2-p</v>
          </cell>
          <cell r="C41" t="str">
            <v>flexi built in</v>
          </cell>
          <cell r="D41">
            <v>4</v>
          </cell>
          <cell r="E41" t="str">
            <v>FWM04C6V1</v>
          </cell>
          <cell r="F41">
            <v>103</v>
          </cell>
          <cell r="G41">
            <v>0</v>
          </cell>
          <cell r="H41">
            <v>134</v>
          </cell>
          <cell r="I41">
            <v>0</v>
          </cell>
          <cell r="J41">
            <v>0</v>
          </cell>
          <cell r="K41">
            <v>179.62466487935657</v>
          </cell>
          <cell r="L41">
            <v>0</v>
          </cell>
          <cell r="M41">
            <v>0</v>
          </cell>
          <cell r="N41">
            <v>0.254</v>
          </cell>
        </row>
        <row r="42">
          <cell r="A42" t="str">
            <v>GER</v>
          </cell>
          <cell r="B42" t="str">
            <v>2-p</v>
          </cell>
          <cell r="C42" t="str">
            <v>flexi built in</v>
          </cell>
          <cell r="D42">
            <v>6</v>
          </cell>
          <cell r="E42" t="str">
            <v>FWM06C6V1</v>
          </cell>
          <cell r="F42">
            <v>110</v>
          </cell>
          <cell r="G42">
            <v>0</v>
          </cell>
          <cell r="H42">
            <v>148</v>
          </cell>
          <cell r="I42">
            <v>0</v>
          </cell>
          <cell r="J42">
            <v>0</v>
          </cell>
          <cell r="K42">
            <v>198.39142091152814</v>
          </cell>
          <cell r="L42">
            <v>0</v>
          </cell>
          <cell r="M42">
            <v>0</v>
          </cell>
          <cell r="N42">
            <v>0.254</v>
          </cell>
        </row>
        <row r="43">
          <cell r="A43" t="str">
            <v>GER</v>
          </cell>
          <cell r="B43" t="str">
            <v>2-p</v>
          </cell>
          <cell r="C43" t="str">
            <v>flexi built in</v>
          </cell>
          <cell r="D43">
            <v>8</v>
          </cell>
          <cell r="E43" t="str">
            <v>FWM08C6V1</v>
          </cell>
          <cell r="F43">
            <v>145</v>
          </cell>
          <cell r="G43">
            <v>0</v>
          </cell>
          <cell r="H43">
            <v>196</v>
          </cell>
          <cell r="I43">
            <v>0</v>
          </cell>
          <cell r="J43">
            <v>0</v>
          </cell>
          <cell r="K43">
            <v>262.73458445040217</v>
          </cell>
          <cell r="L43">
            <v>0</v>
          </cell>
          <cell r="M43">
            <v>0</v>
          </cell>
          <cell r="N43">
            <v>0.254</v>
          </cell>
        </row>
        <row r="44">
          <cell r="A44" t="str">
            <v>GER</v>
          </cell>
          <cell r="B44" t="str">
            <v>4-p</v>
          </cell>
          <cell r="C44" t="str">
            <v>flexi built in</v>
          </cell>
          <cell r="D44">
            <v>1</v>
          </cell>
          <cell r="E44" t="str">
            <v>FWM01CF6V1</v>
          </cell>
          <cell r="F44">
            <v>92</v>
          </cell>
          <cell r="G44">
            <v>0</v>
          </cell>
          <cell r="H44">
            <v>121</v>
          </cell>
          <cell r="I44">
            <v>0</v>
          </cell>
          <cell r="J44">
            <v>0</v>
          </cell>
          <cell r="K44">
            <v>162.19839142091152</v>
          </cell>
          <cell r="L44">
            <v>0</v>
          </cell>
          <cell r="M44">
            <v>0</v>
          </cell>
          <cell r="N44">
            <v>0.254</v>
          </cell>
        </row>
        <row r="45">
          <cell r="A45" t="str">
            <v>GER</v>
          </cell>
          <cell r="B45" t="str">
            <v>4-p</v>
          </cell>
          <cell r="C45" t="str">
            <v>flexi built in</v>
          </cell>
          <cell r="D45">
            <v>2</v>
          </cell>
          <cell r="E45" t="str">
            <v>FWM02CF6V1</v>
          </cell>
          <cell r="F45">
            <v>99</v>
          </cell>
          <cell r="G45">
            <v>0</v>
          </cell>
          <cell r="H45">
            <v>131</v>
          </cell>
          <cell r="I45">
            <v>0</v>
          </cell>
          <cell r="J45">
            <v>0</v>
          </cell>
          <cell r="K45">
            <v>175.60321715817693</v>
          </cell>
          <cell r="L45">
            <v>0</v>
          </cell>
          <cell r="M45">
            <v>0</v>
          </cell>
          <cell r="N45">
            <v>0.254</v>
          </cell>
        </row>
        <row r="46">
          <cell r="A46" t="str">
            <v>GER</v>
          </cell>
          <cell r="B46" t="str">
            <v>4-p</v>
          </cell>
          <cell r="C46" t="str">
            <v>flexi built in</v>
          </cell>
          <cell r="D46">
            <v>3</v>
          </cell>
          <cell r="E46" t="str">
            <v>FWM03CF6V1</v>
          </cell>
          <cell r="F46">
            <v>109</v>
          </cell>
          <cell r="G46">
            <v>0</v>
          </cell>
          <cell r="H46">
            <v>147</v>
          </cell>
          <cell r="I46">
            <v>0</v>
          </cell>
          <cell r="J46">
            <v>0</v>
          </cell>
          <cell r="K46">
            <v>197.0509383378016</v>
          </cell>
          <cell r="L46">
            <v>0</v>
          </cell>
          <cell r="M46">
            <v>0</v>
          </cell>
          <cell r="N46">
            <v>0.254</v>
          </cell>
        </row>
        <row r="47">
          <cell r="A47" t="str">
            <v>GER</v>
          </cell>
          <cell r="B47" t="str">
            <v>4-p</v>
          </cell>
          <cell r="C47" t="str">
            <v>flexi built in</v>
          </cell>
          <cell r="D47">
            <v>4</v>
          </cell>
          <cell r="E47" t="str">
            <v>FWM04CF6V1</v>
          </cell>
          <cell r="F47">
            <v>126</v>
          </cell>
          <cell r="G47">
            <v>0</v>
          </cell>
          <cell r="H47">
            <v>165</v>
          </cell>
          <cell r="I47">
            <v>0</v>
          </cell>
          <cell r="J47">
            <v>0</v>
          </cell>
          <cell r="K47">
            <v>221.17962466487936</v>
          </cell>
          <cell r="L47">
            <v>0</v>
          </cell>
          <cell r="M47">
            <v>0</v>
          </cell>
          <cell r="N47">
            <v>0.254</v>
          </cell>
        </row>
        <row r="48">
          <cell r="A48" t="str">
            <v>GER</v>
          </cell>
          <cell r="B48" t="str">
            <v>4-p</v>
          </cell>
          <cell r="C48" t="str">
            <v>flexi built in</v>
          </cell>
          <cell r="D48">
            <v>6</v>
          </cell>
          <cell r="E48" t="str">
            <v>FWM06CF6V1</v>
          </cell>
          <cell r="F48">
            <v>133</v>
          </cell>
          <cell r="G48">
            <v>0</v>
          </cell>
          <cell r="H48">
            <v>179</v>
          </cell>
          <cell r="I48">
            <v>0</v>
          </cell>
          <cell r="J48">
            <v>0</v>
          </cell>
          <cell r="K48">
            <v>239.94638069705093</v>
          </cell>
          <cell r="L48">
            <v>0</v>
          </cell>
          <cell r="M48">
            <v>0</v>
          </cell>
          <cell r="N48">
            <v>0.254</v>
          </cell>
        </row>
        <row r="49">
          <cell r="A49" t="str">
            <v>GER</v>
          </cell>
          <cell r="B49" t="str">
            <v>4-p</v>
          </cell>
          <cell r="C49" t="str">
            <v>flexi built in</v>
          </cell>
          <cell r="D49">
            <v>8</v>
          </cell>
          <cell r="E49" t="str">
            <v>FWM08CF6V1</v>
          </cell>
          <cell r="F49">
            <v>173</v>
          </cell>
          <cell r="G49">
            <v>0</v>
          </cell>
          <cell r="H49">
            <v>235</v>
          </cell>
          <cell r="I49">
            <v>0</v>
          </cell>
          <cell r="J49">
            <v>0</v>
          </cell>
          <cell r="K49">
            <v>315.01340482573727</v>
          </cell>
          <cell r="L49">
            <v>0</v>
          </cell>
          <cell r="M49">
            <v>0</v>
          </cell>
          <cell r="N49">
            <v>0.254</v>
          </cell>
        </row>
        <row r="50">
          <cell r="A50" t="str">
            <v>GER</v>
          </cell>
          <cell r="B50" t="str">
            <v>2-p</v>
          </cell>
          <cell r="C50" t="str">
            <v>flexi cabinet</v>
          </cell>
          <cell r="D50">
            <v>1</v>
          </cell>
          <cell r="E50" t="str">
            <v>FWL01C6V1</v>
          </cell>
          <cell r="F50">
            <v>95</v>
          </cell>
          <cell r="G50">
            <v>0</v>
          </cell>
          <cell r="H50">
            <v>126</v>
          </cell>
          <cell r="I50">
            <v>0</v>
          </cell>
          <cell r="J50">
            <v>0</v>
          </cell>
          <cell r="K50">
            <v>168.90080428954423</v>
          </cell>
          <cell r="L50">
            <v>0</v>
          </cell>
          <cell r="M50">
            <v>0</v>
          </cell>
          <cell r="N50">
            <v>0.254</v>
          </cell>
        </row>
        <row r="51">
          <cell r="A51" t="str">
            <v>GER</v>
          </cell>
          <cell r="B51" t="str">
            <v>2-p</v>
          </cell>
          <cell r="C51" t="str">
            <v>flexi cabinet</v>
          </cell>
          <cell r="D51">
            <v>2</v>
          </cell>
          <cell r="E51" t="str">
            <v>FWL02C6V1</v>
          </cell>
          <cell r="F51">
            <v>110</v>
          </cell>
          <cell r="G51">
            <v>0</v>
          </cell>
          <cell r="H51">
            <v>143</v>
          </cell>
          <cell r="I51">
            <v>0</v>
          </cell>
          <cell r="J51">
            <v>0</v>
          </cell>
          <cell r="K51">
            <v>191.68900804289544</v>
          </cell>
          <cell r="L51">
            <v>0</v>
          </cell>
          <cell r="M51">
            <v>0</v>
          </cell>
          <cell r="N51">
            <v>0.254</v>
          </cell>
        </row>
        <row r="52">
          <cell r="A52" t="str">
            <v>GER</v>
          </cell>
          <cell r="B52" t="str">
            <v>2-p</v>
          </cell>
          <cell r="C52" t="str">
            <v>flexi cabinet</v>
          </cell>
          <cell r="D52">
            <v>3</v>
          </cell>
          <cell r="E52" t="str">
            <v>FWL03C6V1</v>
          </cell>
          <cell r="F52">
            <v>120</v>
          </cell>
          <cell r="G52">
            <v>0</v>
          </cell>
          <cell r="H52">
            <v>159</v>
          </cell>
          <cell r="I52">
            <v>0</v>
          </cell>
          <cell r="J52">
            <v>0</v>
          </cell>
          <cell r="K52">
            <v>213.1367292225201</v>
          </cell>
          <cell r="L52">
            <v>0</v>
          </cell>
          <cell r="M52">
            <v>0</v>
          </cell>
          <cell r="N52">
            <v>0.254</v>
          </cell>
        </row>
        <row r="53">
          <cell r="A53" t="str">
            <v>GER</v>
          </cell>
          <cell r="B53" t="str">
            <v>2-p</v>
          </cell>
          <cell r="C53" t="str">
            <v>flexi cabinet</v>
          </cell>
          <cell r="D53">
            <v>4</v>
          </cell>
          <cell r="E53" t="str">
            <v>FWL04C6V1</v>
          </cell>
          <cell r="F53">
            <v>132</v>
          </cell>
          <cell r="G53">
            <v>0</v>
          </cell>
          <cell r="H53">
            <v>179</v>
          </cell>
          <cell r="I53">
            <v>0</v>
          </cell>
          <cell r="J53">
            <v>0</v>
          </cell>
          <cell r="K53">
            <v>239.94638069705093</v>
          </cell>
          <cell r="L53">
            <v>0</v>
          </cell>
          <cell r="M53">
            <v>0</v>
          </cell>
          <cell r="N53">
            <v>0.254</v>
          </cell>
        </row>
        <row r="54">
          <cell r="A54" t="str">
            <v>GER</v>
          </cell>
          <cell r="B54" t="str">
            <v>2-p</v>
          </cell>
          <cell r="C54" t="str">
            <v>flexi cabinet</v>
          </cell>
          <cell r="D54">
            <v>6</v>
          </cell>
          <cell r="E54" t="str">
            <v>FWL06C6V1</v>
          </cell>
          <cell r="F54">
            <v>142</v>
          </cell>
          <cell r="G54">
            <v>0</v>
          </cell>
          <cell r="H54">
            <v>198</v>
          </cell>
          <cell r="I54">
            <v>0</v>
          </cell>
          <cell r="J54">
            <v>0</v>
          </cell>
          <cell r="K54">
            <v>265.4155495978552</v>
          </cell>
          <cell r="L54">
            <v>0</v>
          </cell>
          <cell r="M54">
            <v>0</v>
          </cell>
          <cell r="N54">
            <v>0.254</v>
          </cell>
        </row>
        <row r="55">
          <cell r="A55" t="str">
            <v>GER</v>
          </cell>
          <cell r="B55" t="str">
            <v>2-p</v>
          </cell>
          <cell r="C55" t="str">
            <v>flexi cabinet</v>
          </cell>
          <cell r="D55">
            <v>8</v>
          </cell>
          <cell r="E55" t="str">
            <v>FWL08C6V1</v>
          </cell>
          <cell r="F55">
            <v>194</v>
          </cell>
          <cell r="G55">
            <v>0</v>
          </cell>
          <cell r="H55">
            <v>264</v>
          </cell>
          <cell r="I55">
            <v>0</v>
          </cell>
          <cell r="J55">
            <v>0</v>
          </cell>
          <cell r="K55">
            <v>353.88739946380696</v>
          </cell>
          <cell r="L55">
            <v>0</v>
          </cell>
          <cell r="M55">
            <v>0</v>
          </cell>
          <cell r="N55">
            <v>0.254</v>
          </cell>
        </row>
        <row r="56">
          <cell r="A56" t="str">
            <v>GER</v>
          </cell>
          <cell r="B56" t="str">
            <v>4-p</v>
          </cell>
          <cell r="C56" t="str">
            <v>flexi cabinet</v>
          </cell>
          <cell r="D56">
            <v>1</v>
          </cell>
          <cell r="E56" t="str">
            <v>FWL01CF6V1</v>
          </cell>
          <cell r="F56">
            <v>112</v>
          </cell>
          <cell r="G56">
            <v>0</v>
          </cell>
          <cell r="H56">
            <v>150</v>
          </cell>
          <cell r="I56">
            <v>0</v>
          </cell>
          <cell r="J56">
            <v>0</v>
          </cell>
          <cell r="K56">
            <v>201.07238605898124</v>
          </cell>
          <cell r="L56">
            <v>0</v>
          </cell>
          <cell r="M56">
            <v>0</v>
          </cell>
          <cell r="N56">
            <v>0.254</v>
          </cell>
        </row>
        <row r="57">
          <cell r="A57" t="str">
            <v>GER</v>
          </cell>
          <cell r="B57" t="str">
            <v>4-p</v>
          </cell>
          <cell r="C57" t="str">
            <v>flexi cabinet</v>
          </cell>
          <cell r="D57">
            <v>2</v>
          </cell>
          <cell r="E57" t="str">
            <v>FWL02CF6V1</v>
          </cell>
          <cell r="F57">
            <v>127</v>
          </cell>
          <cell r="G57">
            <v>0</v>
          </cell>
          <cell r="H57">
            <v>167</v>
          </cell>
          <cell r="I57">
            <v>0</v>
          </cell>
          <cell r="J57">
            <v>0</v>
          </cell>
          <cell r="K57">
            <v>223.86058981233245</v>
          </cell>
          <cell r="L57">
            <v>0</v>
          </cell>
          <cell r="M57">
            <v>0</v>
          </cell>
          <cell r="N57">
            <v>0.254</v>
          </cell>
        </row>
        <row r="58">
          <cell r="A58" t="str">
            <v>GER</v>
          </cell>
          <cell r="B58" t="str">
            <v>4-p</v>
          </cell>
          <cell r="C58" t="str">
            <v>flexi cabinet</v>
          </cell>
          <cell r="D58">
            <v>3</v>
          </cell>
          <cell r="E58" t="str">
            <v>FWL03CF6V1</v>
          </cell>
          <cell r="F58">
            <v>139</v>
          </cell>
          <cell r="G58">
            <v>0</v>
          </cell>
          <cell r="H58">
            <v>186</v>
          </cell>
          <cell r="I58">
            <v>0</v>
          </cell>
          <cell r="J58">
            <v>0</v>
          </cell>
          <cell r="K58">
            <v>249.32975871313673</v>
          </cell>
          <cell r="L58">
            <v>0</v>
          </cell>
          <cell r="M58">
            <v>0</v>
          </cell>
          <cell r="N58">
            <v>0.254</v>
          </cell>
        </row>
        <row r="59">
          <cell r="A59" t="str">
            <v>GER</v>
          </cell>
          <cell r="B59" t="str">
            <v>4-p</v>
          </cell>
          <cell r="C59" t="str">
            <v>flexi cabinet</v>
          </cell>
          <cell r="D59">
            <v>4</v>
          </cell>
          <cell r="E59" t="str">
            <v>FWL04CF6V1</v>
          </cell>
          <cell r="F59">
            <v>155</v>
          </cell>
          <cell r="G59">
            <v>0</v>
          </cell>
          <cell r="H59">
            <v>209</v>
          </cell>
          <cell r="I59">
            <v>0</v>
          </cell>
          <cell r="J59">
            <v>0</v>
          </cell>
          <cell r="K59">
            <v>280.16085790884716</v>
          </cell>
          <cell r="L59">
            <v>0</v>
          </cell>
          <cell r="M59">
            <v>0</v>
          </cell>
          <cell r="N59">
            <v>0.254</v>
          </cell>
        </row>
        <row r="60">
          <cell r="A60" t="str">
            <v>GER</v>
          </cell>
          <cell r="B60" t="str">
            <v>4-p</v>
          </cell>
          <cell r="C60" t="str">
            <v>flexi cabinet</v>
          </cell>
          <cell r="D60">
            <v>6</v>
          </cell>
          <cell r="E60" t="str">
            <v>FWL06CF6V1</v>
          </cell>
          <cell r="F60">
            <v>165</v>
          </cell>
          <cell r="G60">
            <v>0</v>
          </cell>
          <cell r="H60">
            <v>228</v>
          </cell>
          <cell r="I60">
            <v>0</v>
          </cell>
          <cell r="J60">
            <v>0</v>
          </cell>
          <cell r="K60">
            <v>305.6300268096515</v>
          </cell>
          <cell r="L60">
            <v>0</v>
          </cell>
          <cell r="M60">
            <v>0</v>
          </cell>
          <cell r="N60">
            <v>0.254</v>
          </cell>
        </row>
        <row r="61">
          <cell r="A61" t="str">
            <v>GER</v>
          </cell>
          <cell r="B61" t="str">
            <v>4-p</v>
          </cell>
          <cell r="C61" t="str">
            <v>flexi cabinet</v>
          </cell>
          <cell r="D61">
            <v>8</v>
          </cell>
          <cell r="E61" t="str">
            <v>FWL08CF6V1</v>
          </cell>
          <cell r="F61">
            <v>222</v>
          </cell>
          <cell r="G61">
            <v>0</v>
          </cell>
          <cell r="H61">
            <v>303</v>
          </cell>
          <cell r="I61">
            <v>0</v>
          </cell>
          <cell r="J61">
            <v>0</v>
          </cell>
          <cell r="K61">
            <v>406.16621983914212</v>
          </cell>
          <cell r="L61">
            <v>0</v>
          </cell>
          <cell r="M61">
            <v>0</v>
          </cell>
          <cell r="N61">
            <v>0.254</v>
          </cell>
        </row>
        <row r="62">
          <cell r="A62" t="str">
            <v>GER</v>
          </cell>
          <cell r="B62" t="str">
            <v>2-p</v>
          </cell>
          <cell r="C62" t="str">
            <v>vertical cabinet</v>
          </cell>
          <cell r="D62">
            <v>1</v>
          </cell>
          <cell r="E62" t="str">
            <v>FWV01C6V1</v>
          </cell>
          <cell r="F62">
            <v>90</v>
          </cell>
          <cell r="G62">
            <v>0</v>
          </cell>
          <cell r="H62">
            <v>121</v>
          </cell>
          <cell r="I62">
            <v>0</v>
          </cell>
          <cell r="J62">
            <v>0</v>
          </cell>
          <cell r="K62">
            <v>162.19839142091152</v>
          </cell>
          <cell r="L62">
            <v>0</v>
          </cell>
          <cell r="M62">
            <v>0</v>
          </cell>
          <cell r="N62">
            <v>0.254</v>
          </cell>
        </row>
        <row r="63">
          <cell r="A63" t="str">
            <v>GER</v>
          </cell>
          <cell r="B63" t="str">
            <v>2-p</v>
          </cell>
          <cell r="C63" t="str">
            <v>vertical cabinet</v>
          </cell>
          <cell r="D63">
            <v>2</v>
          </cell>
          <cell r="E63" t="str">
            <v>FWV02C6V1</v>
          </cell>
          <cell r="F63">
            <v>105</v>
          </cell>
          <cell r="G63">
            <v>0</v>
          </cell>
          <cell r="H63">
            <v>134</v>
          </cell>
          <cell r="I63">
            <v>0</v>
          </cell>
          <cell r="J63">
            <v>0</v>
          </cell>
          <cell r="K63">
            <v>179.62466487935657</v>
          </cell>
          <cell r="L63">
            <v>0</v>
          </cell>
          <cell r="M63">
            <v>0</v>
          </cell>
          <cell r="N63">
            <v>0.254</v>
          </cell>
        </row>
        <row r="64">
          <cell r="A64" t="str">
            <v>GER</v>
          </cell>
          <cell r="B64" t="str">
            <v>2-p</v>
          </cell>
          <cell r="C64" t="str">
            <v>vertical cabinet</v>
          </cell>
          <cell r="D64">
            <v>3</v>
          </cell>
          <cell r="E64" t="str">
            <v>FWV03C6V1</v>
          </cell>
          <cell r="F64">
            <v>115</v>
          </cell>
          <cell r="G64">
            <v>0</v>
          </cell>
          <cell r="H64">
            <v>150</v>
          </cell>
          <cell r="I64">
            <v>0</v>
          </cell>
          <cell r="J64">
            <v>0</v>
          </cell>
          <cell r="K64">
            <v>201.07238605898124</v>
          </cell>
          <cell r="L64">
            <v>0</v>
          </cell>
          <cell r="M64">
            <v>0</v>
          </cell>
          <cell r="N64">
            <v>0.254</v>
          </cell>
        </row>
        <row r="65">
          <cell r="A65" t="str">
            <v>GER</v>
          </cell>
          <cell r="B65" t="str">
            <v>2-p</v>
          </cell>
          <cell r="C65" t="str">
            <v>vertical cabinet</v>
          </cell>
          <cell r="D65">
            <v>4</v>
          </cell>
          <cell r="E65" t="str">
            <v>FWV04C6V1</v>
          </cell>
          <cell r="F65">
            <v>127</v>
          </cell>
          <cell r="G65">
            <v>0</v>
          </cell>
          <cell r="H65">
            <v>169</v>
          </cell>
          <cell r="I65">
            <v>0</v>
          </cell>
          <cell r="J65">
            <v>0</v>
          </cell>
          <cell r="K65">
            <v>226.54155495978551</v>
          </cell>
          <cell r="L65">
            <v>0</v>
          </cell>
          <cell r="M65">
            <v>0</v>
          </cell>
          <cell r="N65">
            <v>0.254</v>
          </cell>
        </row>
        <row r="66">
          <cell r="A66" t="str">
            <v>GER</v>
          </cell>
          <cell r="B66" t="str">
            <v>2-p</v>
          </cell>
          <cell r="C66" t="str">
            <v>vertical cabinet</v>
          </cell>
          <cell r="D66">
            <v>6</v>
          </cell>
          <cell r="E66" t="str">
            <v>FWV06C6V1</v>
          </cell>
          <cell r="F66">
            <v>137</v>
          </cell>
          <cell r="G66">
            <v>0</v>
          </cell>
          <cell r="H66">
            <v>186</v>
          </cell>
          <cell r="I66">
            <v>0</v>
          </cell>
          <cell r="J66">
            <v>0</v>
          </cell>
          <cell r="K66">
            <v>249.32975871313673</v>
          </cell>
          <cell r="L66">
            <v>0</v>
          </cell>
          <cell r="M66">
            <v>0</v>
          </cell>
          <cell r="N66">
            <v>0.254</v>
          </cell>
        </row>
        <row r="67">
          <cell r="A67" t="str">
            <v>GER</v>
          </cell>
          <cell r="B67" t="str">
            <v>2-p</v>
          </cell>
          <cell r="C67" t="str">
            <v>vertical cabinet</v>
          </cell>
          <cell r="D67">
            <v>8</v>
          </cell>
          <cell r="E67" t="str">
            <v>FWV08C6V1</v>
          </cell>
          <cell r="F67">
            <v>189</v>
          </cell>
          <cell r="G67">
            <v>0</v>
          </cell>
          <cell r="H67">
            <v>246</v>
          </cell>
          <cell r="I67">
            <v>0</v>
          </cell>
          <cell r="J67">
            <v>0</v>
          </cell>
          <cell r="K67">
            <v>329.75871313672923</v>
          </cell>
          <cell r="L67">
            <v>0</v>
          </cell>
          <cell r="M67">
            <v>0</v>
          </cell>
          <cell r="N67">
            <v>0.254</v>
          </cell>
        </row>
        <row r="68">
          <cell r="A68" t="str">
            <v>GER</v>
          </cell>
          <cell r="B68" t="str">
            <v>4-p</v>
          </cell>
          <cell r="C68" t="str">
            <v>vertical cabinet</v>
          </cell>
          <cell r="D68">
            <v>1</v>
          </cell>
          <cell r="E68" t="str">
            <v>FWV01CF6V1</v>
          </cell>
          <cell r="F68">
            <v>107</v>
          </cell>
          <cell r="G68">
            <v>0</v>
          </cell>
          <cell r="H68">
            <v>145</v>
          </cell>
          <cell r="I68">
            <v>0</v>
          </cell>
          <cell r="J68">
            <v>0</v>
          </cell>
          <cell r="K68">
            <v>194.36997319034853</v>
          </cell>
          <cell r="L68">
            <v>0</v>
          </cell>
          <cell r="M68">
            <v>0</v>
          </cell>
          <cell r="N68">
            <v>0.254</v>
          </cell>
        </row>
        <row r="69">
          <cell r="A69" t="str">
            <v>GER</v>
          </cell>
          <cell r="B69" t="str">
            <v>4-p</v>
          </cell>
          <cell r="C69" t="str">
            <v>vertical cabinet</v>
          </cell>
          <cell r="D69">
            <v>2</v>
          </cell>
          <cell r="E69" t="str">
            <v>FWV02CF6V1</v>
          </cell>
          <cell r="F69">
            <v>122</v>
          </cell>
          <cell r="G69">
            <v>0</v>
          </cell>
          <cell r="H69">
            <v>159</v>
          </cell>
          <cell r="I69">
            <v>0</v>
          </cell>
          <cell r="J69">
            <v>0</v>
          </cell>
          <cell r="K69">
            <v>213.1367292225201</v>
          </cell>
          <cell r="L69">
            <v>0</v>
          </cell>
          <cell r="M69">
            <v>0</v>
          </cell>
          <cell r="N69">
            <v>0.254</v>
          </cell>
        </row>
        <row r="70">
          <cell r="A70" t="str">
            <v>GER</v>
          </cell>
          <cell r="B70" t="str">
            <v>4-p</v>
          </cell>
          <cell r="C70" t="str">
            <v>vertical cabinet</v>
          </cell>
          <cell r="D70">
            <v>3</v>
          </cell>
          <cell r="E70" t="str">
            <v>FWV03CF6V1</v>
          </cell>
          <cell r="F70">
            <v>134</v>
          </cell>
          <cell r="G70">
            <v>0</v>
          </cell>
          <cell r="H70">
            <v>178</v>
          </cell>
          <cell r="I70">
            <v>0</v>
          </cell>
          <cell r="J70">
            <v>0</v>
          </cell>
          <cell r="K70">
            <v>238.60589812332441</v>
          </cell>
          <cell r="L70">
            <v>0</v>
          </cell>
          <cell r="M70">
            <v>0</v>
          </cell>
          <cell r="N70">
            <v>0.254</v>
          </cell>
        </row>
        <row r="71">
          <cell r="A71" t="str">
            <v>GER</v>
          </cell>
          <cell r="B71" t="str">
            <v>4-p</v>
          </cell>
          <cell r="C71" t="str">
            <v>vertical cabinet</v>
          </cell>
          <cell r="D71">
            <v>4</v>
          </cell>
          <cell r="E71" t="str">
            <v>FWV04CF6V1</v>
          </cell>
          <cell r="F71">
            <v>150</v>
          </cell>
          <cell r="G71">
            <v>0</v>
          </cell>
          <cell r="H71">
            <v>200</v>
          </cell>
          <cell r="I71">
            <v>0</v>
          </cell>
          <cell r="J71">
            <v>0</v>
          </cell>
          <cell r="K71">
            <v>268.0965147453083</v>
          </cell>
          <cell r="L71">
            <v>0</v>
          </cell>
          <cell r="M71">
            <v>0</v>
          </cell>
          <cell r="N71">
            <v>0.254</v>
          </cell>
        </row>
        <row r="72">
          <cell r="A72" t="str">
            <v>GER</v>
          </cell>
          <cell r="B72" t="str">
            <v>4-p</v>
          </cell>
          <cell r="C72" t="str">
            <v>vertical cabinet</v>
          </cell>
          <cell r="D72">
            <v>6</v>
          </cell>
          <cell r="E72" t="str">
            <v>FWV06CF6V1</v>
          </cell>
          <cell r="F72">
            <v>160</v>
          </cell>
          <cell r="G72">
            <v>0</v>
          </cell>
          <cell r="H72">
            <v>216</v>
          </cell>
          <cell r="I72">
            <v>0</v>
          </cell>
          <cell r="J72">
            <v>0</v>
          </cell>
          <cell r="K72">
            <v>289.54423592493299</v>
          </cell>
          <cell r="L72">
            <v>0</v>
          </cell>
          <cell r="M72">
            <v>0</v>
          </cell>
          <cell r="N72">
            <v>0.254</v>
          </cell>
        </row>
        <row r="73">
          <cell r="A73" t="str">
            <v>GER</v>
          </cell>
          <cell r="B73" t="str">
            <v>4-p</v>
          </cell>
          <cell r="C73" t="str">
            <v>vertical cabinet</v>
          </cell>
          <cell r="D73">
            <v>8</v>
          </cell>
          <cell r="E73" t="str">
            <v>FWV08CF6V1</v>
          </cell>
          <cell r="F73">
            <v>217</v>
          </cell>
          <cell r="G73">
            <v>0</v>
          </cell>
          <cell r="H73">
            <v>285</v>
          </cell>
          <cell r="I73">
            <v>0</v>
          </cell>
          <cell r="J73">
            <v>0</v>
          </cell>
          <cell r="K73">
            <v>382.03753351206433</v>
          </cell>
          <cell r="L73">
            <v>0</v>
          </cell>
          <cell r="M73">
            <v>0</v>
          </cell>
          <cell r="N73">
            <v>0.254</v>
          </cell>
        </row>
        <row r="74">
          <cell r="A74" t="str">
            <v>SPA</v>
          </cell>
          <cell r="B74" t="str">
            <v>2-p</v>
          </cell>
          <cell r="C74" t="str">
            <v>flexi built in</v>
          </cell>
          <cell r="D74">
            <v>1</v>
          </cell>
          <cell r="E74" t="str">
            <v>FWM01C6V1</v>
          </cell>
          <cell r="F74">
            <v>75</v>
          </cell>
          <cell r="G74">
            <v>32.41118867442264</v>
          </cell>
          <cell r="H74">
            <v>84</v>
          </cell>
          <cell r="I74">
            <v>2722.5398486515019</v>
          </cell>
          <cell r="J74">
            <v>291.70069806980376</v>
          </cell>
          <cell r="K74">
            <v>106.87022900763358</v>
          </cell>
          <cell r="L74">
            <v>3463.7911560451676</v>
          </cell>
          <cell r="M74">
            <v>741.25130739366568</v>
          </cell>
          <cell r="N74">
            <v>0.21400000000000002</v>
          </cell>
        </row>
        <row r="75">
          <cell r="A75" t="str">
            <v>SPA</v>
          </cell>
          <cell r="B75" t="str">
            <v>2-p</v>
          </cell>
          <cell r="C75" t="str">
            <v>flexi built in</v>
          </cell>
          <cell r="D75">
            <v>2</v>
          </cell>
          <cell r="E75" t="str">
            <v>FWM02C6V1</v>
          </cell>
          <cell r="F75">
            <v>82</v>
          </cell>
          <cell r="G75">
            <v>214.21770014501206</v>
          </cell>
          <cell r="H75">
            <v>92</v>
          </cell>
          <cell r="I75">
            <v>19708.028413341108</v>
          </cell>
          <cell r="J75">
            <v>2142.1770014501208</v>
          </cell>
          <cell r="K75">
            <v>117.04834605597964</v>
          </cell>
          <cell r="L75">
            <v>25073.827497889451</v>
          </cell>
          <cell r="M75">
            <v>5365.7990845483409</v>
          </cell>
          <cell r="N75">
            <v>0.21400000000000002</v>
          </cell>
        </row>
        <row r="76">
          <cell r="A76" t="str">
            <v>SPA</v>
          </cell>
          <cell r="B76" t="str">
            <v>2-p</v>
          </cell>
          <cell r="C76" t="str">
            <v>flexi built in</v>
          </cell>
          <cell r="D76">
            <v>3</v>
          </cell>
          <cell r="E76" t="str">
            <v>FWM03C6V1</v>
          </cell>
          <cell r="F76">
            <v>90</v>
          </cell>
          <cell r="G76">
            <v>252.70598669588898</v>
          </cell>
          <cell r="H76">
            <v>104</v>
          </cell>
          <cell r="I76">
            <v>26281.422616372452</v>
          </cell>
          <cell r="J76">
            <v>3537.8838137424459</v>
          </cell>
          <cell r="K76">
            <v>132.31552162849871</v>
          </cell>
          <cell r="L76">
            <v>33436.924448311009</v>
          </cell>
          <cell r="M76">
            <v>7155.5018319385526</v>
          </cell>
          <cell r="N76">
            <v>0.21400000000000002</v>
          </cell>
        </row>
        <row r="77">
          <cell r="A77" t="str">
            <v>SPA</v>
          </cell>
          <cell r="B77" t="str">
            <v>2-p</v>
          </cell>
          <cell r="C77" t="str">
            <v>flexi built in</v>
          </cell>
          <cell r="D77">
            <v>4</v>
          </cell>
          <cell r="E77" t="str">
            <v>FWM04C6V1</v>
          </cell>
          <cell r="F77">
            <v>103</v>
          </cell>
          <cell r="G77">
            <v>159.5238192569239</v>
          </cell>
          <cell r="H77">
            <v>118</v>
          </cell>
          <cell r="I77">
            <v>18823.81067231702</v>
          </cell>
          <cell r="J77">
            <v>2392.8572888538583</v>
          </cell>
          <cell r="K77">
            <v>150.12722646310431</v>
          </cell>
          <cell r="L77">
            <v>23948.868539843534</v>
          </cell>
          <cell r="M77">
            <v>5125.0578675265142</v>
          </cell>
          <cell r="N77">
            <v>0.21400000000000002</v>
          </cell>
        </row>
        <row r="78">
          <cell r="A78" t="str">
            <v>SPA</v>
          </cell>
          <cell r="B78" t="str">
            <v>2-p</v>
          </cell>
          <cell r="C78" t="str">
            <v>flexi built in</v>
          </cell>
          <cell r="D78">
            <v>6</v>
          </cell>
          <cell r="E78" t="str">
            <v>FWM06C6V1</v>
          </cell>
          <cell r="F78">
            <v>110</v>
          </cell>
          <cell r="G78">
            <v>219.28194837539061</v>
          </cell>
          <cell r="H78">
            <v>128</v>
          </cell>
          <cell r="I78">
            <v>28068.089392049998</v>
          </cell>
          <cell r="J78">
            <v>3947.075070757031</v>
          </cell>
          <cell r="K78">
            <v>162.8498727735369</v>
          </cell>
          <cell r="L78">
            <v>35710.037394465646</v>
          </cell>
          <cell r="M78">
            <v>7641.9480024156501</v>
          </cell>
          <cell r="N78">
            <v>0.21400000000000002</v>
          </cell>
        </row>
        <row r="79">
          <cell r="A79" t="str">
            <v>SPA</v>
          </cell>
          <cell r="B79" t="str">
            <v>2-p</v>
          </cell>
          <cell r="C79" t="str">
            <v>flexi built in</v>
          </cell>
          <cell r="D79">
            <v>8</v>
          </cell>
          <cell r="E79" t="str">
            <v>FWM08C6V1</v>
          </cell>
          <cell r="F79">
            <v>145</v>
          </cell>
          <cell r="G79">
            <v>110.4006114222521</v>
          </cell>
          <cell r="H79">
            <v>170</v>
          </cell>
          <cell r="I79">
            <v>18768.103941782858</v>
          </cell>
          <cell r="J79">
            <v>2760.0152855563024</v>
          </cell>
          <cell r="K79">
            <v>216.28498727735368</v>
          </cell>
          <cell r="L79">
            <v>23877.994836873862</v>
          </cell>
          <cell r="M79">
            <v>5109.8908950910054</v>
          </cell>
          <cell r="N79">
            <v>0.21400000000000002</v>
          </cell>
        </row>
        <row r="80">
          <cell r="A80" t="str">
            <v>SPA</v>
          </cell>
          <cell r="B80" t="str">
            <v>4-p</v>
          </cell>
          <cell r="C80" t="str">
            <v>flexi built in</v>
          </cell>
          <cell r="D80">
            <v>1</v>
          </cell>
          <cell r="E80" t="str">
            <v>FWM01CF6V1</v>
          </cell>
          <cell r="F80">
            <v>92</v>
          </cell>
          <cell r="G80">
            <v>14.270306231802486</v>
          </cell>
          <cell r="H80">
            <v>108</v>
          </cell>
          <cell r="I80">
            <v>1541.1930730346685</v>
          </cell>
          <cell r="J80">
            <v>228.32489970883978</v>
          </cell>
          <cell r="K80">
            <v>137.40458015267174</v>
          </cell>
          <cell r="L80">
            <v>1960.8054364308757</v>
          </cell>
          <cell r="M80">
            <v>419.61236339620723</v>
          </cell>
          <cell r="N80">
            <v>0.21400000000000002</v>
          </cell>
        </row>
        <row r="81">
          <cell r="A81" t="str">
            <v>SPA</v>
          </cell>
          <cell r="B81" t="str">
            <v>4-p</v>
          </cell>
          <cell r="C81" t="str">
            <v>flexi built in</v>
          </cell>
          <cell r="D81">
            <v>2</v>
          </cell>
          <cell r="E81" t="str">
            <v>FWM02CF6V1</v>
          </cell>
          <cell r="F81">
            <v>99</v>
          </cell>
          <cell r="G81">
            <v>94.317805250819532</v>
          </cell>
          <cell r="H81">
            <v>117</v>
          </cell>
          <cell r="I81">
            <v>11035.183214345885</v>
          </cell>
          <cell r="J81">
            <v>1697.7204945147516</v>
          </cell>
          <cell r="K81">
            <v>148.85496183206106</v>
          </cell>
          <cell r="L81">
            <v>14039.673300694511</v>
          </cell>
          <cell r="M81">
            <v>3004.490086348625</v>
          </cell>
          <cell r="N81">
            <v>0.21400000000000002</v>
          </cell>
        </row>
        <row r="82">
          <cell r="A82" t="str">
            <v>SPA</v>
          </cell>
          <cell r="B82" t="str">
            <v>4-p</v>
          </cell>
          <cell r="C82" t="str">
            <v>flexi built in</v>
          </cell>
          <cell r="D82">
            <v>3</v>
          </cell>
          <cell r="E82" t="str">
            <v>FWM03CF6V1</v>
          </cell>
          <cell r="F82">
            <v>109</v>
          </cell>
          <cell r="G82">
            <v>111.26379390108499</v>
          </cell>
          <cell r="H82">
            <v>131</v>
          </cell>
          <cell r="I82">
            <v>14575.557001042134</v>
          </cell>
          <cell r="J82">
            <v>2447.8034658238698</v>
          </cell>
          <cell r="K82">
            <v>166.66666666666666</v>
          </cell>
          <cell r="L82">
            <v>18543.965650180831</v>
          </cell>
          <cell r="M82">
            <v>3968.408649138697</v>
          </cell>
          <cell r="N82">
            <v>0.21400000000000002</v>
          </cell>
        </row>
        <row r="83">
          <cell r="A83" t="str">
            <v>SPA</v>
          </cell>
          <cell r="B83" t="str">
            <v>4-p</v>
          </cell>
          <cell r="C83" t="str">
            <v>flexi built in</v>
          </cell>
          <cell r="D83">
            <v>4</v>
          </cell>
          <cell r="E83" t="str">
            <v>FWM04CF6V1</v>
          </cell>
          <cell r="F83">
            <v>126</v>
          </cell>
          <cell r="G83">
            <v>70.236663484652851</v>
          </cell>
          <cell r="H83">
            <v>148</v>
          </cell>
          <cell r="I83">
            <v>10395.026195728622</v>
          </cell>
          <cell r="J83">
            <v>1545.2065966623627</v>
          </cell>
          <cell r="K83">
            <v>188.29516539440203</v>
          </cell>
          <cell r="L83">
            <v>13225.224167593666</v>
          </cell>
          <cell r="M83">
            <v>2830.1979718650446</v>
          </cell>
          <cell r="N83">
            <v>0.21400000000000002</v>
          </cell>
        </row>
        <row r="84">
          <cell r="A84" t="str">
            <v>SPA</v>
          </cell>
          <cell r="B84" t="str">
            <v>4-p</v>
          </cell>
          <cell r="C84" t="str">
            <v>flexi built in</v>
          </cell>
          <cell r="D84">
            <v>6</v>
          </cell>
          <cell r="E84" t="str">
            <v>FWM06CF6V1</v>
          </cell>
          <cell r="F84">
            <v>133</v>
          </cell>
          <cell r="G84">
            <v>96.547540599538678</v>
          </cell>
          <cell r="H84">
            <v>159</v>
          </cell>
          <cell r="I84">
            <v>15351.058955326649</v>
          </cell>
          <cell r="J84">
            <v>2510.2360555880055</v>
          </cell>
          <cell r="K84">
            <v>202.29007633587784</v>
          </cell>
          <cell r="L84">
            <v>19530.609357921945</v>
          </cell>
          <cell r="M84">
            <v>4179.5504025952941</v>
          </cell>
          <cell r="N84">
            <v>0.21400000000000002</v>
          </cell>
        </row>
        <row r="85">
          <cell r="A85" t="str">
            <v>SPA</v>
          </cell>
          <cell r="B85" t="str">
            <v>4-p</v>
          </cell>
          <cell r="C85" t="str">
            <v>flexi built in</v>
          </cell>
          <cell r="D85">
            <v>8</v>
          </cell>
          <cell r="E85" t="str">
            <v>FWM08CF6V1</v>
          </cell>
          <cell r="F85">
            <v>173</v>
          </cell>
          <cell r="G85">
            <v>48.608230602077214</v>
          </cell>
          <cell r="H85">
            <v>209</v>
          </cell>
          <cell r="I85">
            <v>10159.120195834137</v>
          </cell>
          <cell r="J85">
            <v>1749.8963016747798</v>
          </cell>
          <cell r="K85">
            <v>265.90330788804073</v>
          </cell>
          <cell r="L85">
            <v>12925.089307677021</v>
          </cell>
          <cell r="M85">
            <v>2765.9691118428832</v>
          </cell>
          <cell r="N85">
            <v>0.21400000000000002</v>
          </cell>
        </row>
        <row r="86">
          <cell r="A86" t="str">
            <v>SPA</v>
          </cell>
          <cell r="B86" t="str">
            <v>2-p</v>
          </cell>
          <cell r="C86" t="str">
            <v>flexi cabinet</v>
          </cell>
          <cell r="D86">
            <v>1</v>
          </cell>
          <cell r="E86" t="str">
            <v>FWL01C6V1</v>
          </cell>
          <cell r="F86">
            <v>95</v>
          </cell>
          <cell r="G86">
            <v>1.1629897112586944</v>
          </cell>
          <cell r="H86">
            <v>110</v>
          </cell>
          <cell r="I86">
            <v>127.92886823845639</v>
          </cell>
          <cell r="J86">
            <v>17.444845668880415</v>
          </cell>
          <cell r="K86">
            <v>139.94910941475825</v>
          </cell>
          <cell r="L86">
            <v>162.75937434918114</v>
          </cell>
          <cell r="M86">
            <v>34.830506110724748</v>
          </cell>
          <cell r="N86">
            <v>0.21400000000000002</v>
          </cell>
        </row>
        <row r="87">
          <cell r="A87" t="str">
            <v>SPA</v>
          </cell>
          <cell r="B87" t="str">
            <v>2-p</v>
          </cell>
          <cell r="C87" t="str">
            <v>flexi cabinet</v>
          </cell>
          <cell r="D87">
            <v>2</v>
          </cell>
          <cell r="E87" t="str">
            <v>FWL02C6V1</v>
          </cell>
          <cell r="F87">
            <v>110</v>
          </cell>
          <cell r="G87">
            <v>7.6866351228504319</v>
          </cell>
          <cell r="H87">
            <v>123</v>
          </cell>
          <cell r="I87">
            <v>945.45612011060314</v>
          </cell>
          <cell r="J87">
            <v>99.926256597055612</v>
          </cell>
          <cell r="K87">
            <v>156.4885496183206</v>
          </cell>
          <cell r="L87">
            <v>1202.8703818201056</v>
          </cell>
          <cell r="M87">
            <v>257.41426170950257</v>
          </cell>
          <cell r="N87">
            <v>0.21400000000000002</v>
          </cell>
        </row>
        <row r="88">
          <cell r="A88" t="str">
            <v>SPA</v>
          </cell>
          <cell r="B88" t="str">
            <v>2-p</v>
          </cell>
          <cell r="C88" t="str">
            <v>flexi cabinet</v>
          </cell>
          <cell r="D88">
            <v>3</v>
          </cell>
          <cell r="E88" t="str">
            <v>FWL03C6V1</v>
          </cell>
          <cell r="F88">
            <v>120</v>
          </cell>
          <cell r="G88">
            <v>9.067685404970133</v>
          </cell>
          <cell r="H88">
            <v>138</v>
          </cell>
          <cell r="I88">
            <v>1251.3405858858785</v>
          </cell>
          <cell r="J88">
            <v>163.2183372894624</v>
          </cell>
          <cell r="K88">
            <v>175.57251908396947</v>
          </cell>
          <cell r="L88">
            <v>1592.0363688115501</v>
          </cell>
          <cell r="M88">
            <v>340.69578292567172</v>
          </cell>
          <cell r="N88">
            <v>0.21400000000000002</v>
          </cell>
        </row>
        <row r="89">
          <cell r="A89" t="str">
            <v>SPA</v>
          </cell>
          <cell r="B89" t="str">
            <v>2-p</v>
          </cell>
          <cell r="C89" t="str">
            <v>flexi cabinet</v>
          </cell>
          <cell r="D89">
            <v>4</v>
          </cell>
          <cell r="E89" t="str">
            <v>FWL04C6V1</v>
          </cell>
          <cell r="F89">
            <v>132</v>
          </cell>
          <cell r="G89">
            <v>5.7240899851013856</v>
          </cell>
          <cell r="H89">
            <v>155</v>
          </cell>
          <cell r="I89">
            <v>887.23394769071479</v>
          </cell>
          <cell r="J89">
            <v>131.65406965733186</v>
          </cell>
          <cell r="K89">
            <v>197.20101781170482</v>
          </cell>
          <cell r="L89">
            <v>1128.7963711077796</v>
          </cell>
          <cell r="M89">
            <v>241.56242341706474</v>
          </cell>
          <cell r="N89">
            <v>0.21400000000000002</v>
          </cell>
        </row>
        <row r="90">
          <cell r="A90" t="str">
            <v>SPA</v>
          </cell>
          <cell r="B90" t="str">
            <v>2-p</v>
          </cell>
          <cell r="C90" t="str">
            <v>flexi cabinet</v>
          </cell>
          <cell r="D90">
            <v>6</v>
          </cell>
          <cell r="E90" t="str">
            <v>FWL06C6V1</v>
          </cell>
          <cell r="F90">
            <v>142</v>
          </cell>
          <cell r="G90">
            <v>7.868352265234603</v>
          </cell>
          <cell r="H90">
            <v>171</v>
          </cell>
          <cell r="I90">
            <v>1345.488237355117</v>
          </cell>
          <cell r="J90">
            <v>228.18221569180349</v>
          </cell>
          <cell r="K90">
            <v>217.55725190839695</v>
          </cell>
          <cell r="L90">
            <v>1711.8170958716503</v>
          </cell>
          <cell r="M90">
            <v>366.32885851653316</v>
          </cell>
          <cell r="N90">
            <v>0.21400000000000002</v>
          </cell>
        </row>
        <row r="91">
          <cell r="A91" t="str">
            <v>SPA</v>
          </cell>
          <cell r="B91" t="str">
            <v>2-p</v>
          </cell>
          <cell r="C91" t="str">
            <v>flexi cabinet</v>
          </cell>
          <cell r="D91">
            <v>8</v>
          </cell>
          <cell r="E91" t="str">
            <v>FWL08C6V1</v>
          </cell>
          <cell r="F91">
            <v>194</v>
          </cell>
          <cell r="G91">
            <v>3.9614337039749277</v>
          </cell>
          <cell r="H91">
            <v>229</v>
          </cell>
          <cell r="I91">
            <v>907.16831821025846</v>
          </cell>
          <cell r="J91">
            <v>138.65017963912246</v>
          </cell>
          <cell r="K91">
            <v>291.34860050890586</v>
          </cell>
          <cell r="L91">
            <v>1154.1581656619064</v>
          </cell>
          <cell r="M91">
            <v>246.98984745164802</v>
          </cell>
          <cell r="N91">
            <v>0.21400000000000002</v>
          </cell>
        </row>
        <row r="92">
          <cell r="A92" t="str">
            <v>SPA</v>
          </cell>
          <cell r="B92" t="str">
            <v>4-p</v>
          </cell>
          <cell r="C92" t="str">
            <v>flexi cabinet</v>
          </cell>
          <cell r="D92">
            <v>1</v>
          </cell>
          <cell r="E92" t="str">
            <v>FWL01CF6V1</v>
          </cell>
          <cell r="F92">
            <v>112</v>
          </cell>
          <cell r="G92">
            <v>0.51205216478820681</v>
          </cell>
          <cell r="H92">
            <v>135</v>
          </cell>
          <cell r="I92">
            <v>69.127042246407925</v>
          </cell>
          <cell r="J92">
            <v>11.777199790128757</v>
          </cell>
          <cell r="K92">
            <v>171.75572519083968</v>
          </cell>
          <cell r="L92">
            <v>87.947890898737811</v>
          </cell>
          <cell r="M92">
            <v>18.820848652329886</v>
          </cell>
          <cell r="N92">
            <v>0.21400000000000002</v>
          </cell>
        </row>
        <row r="93">
          <cell r="A93" t="str">
            <v>SPA</v>
          </cell>
          <cell r="B93" t="str">
            <v>4-p</v>
          </cell>
          <cell r="C93" t="str">
            <v>flexi cabinet</v>
          </cell>
          <cell r="D93">
            <v>2</v>
          </cell>
          <cell r="E93" t="str">
            <v>FWL02CF6V1</v>
          </cell>
          <cell r="F93">
            <v>127</v>
          </cell>
          <cell r="G93">
            <v>3.3843447766470534</v>
          </cell>
          <cell r="H93">
            <v>147</v>
          </cell>
          <cell r="I93">
            <v>497.49868216711684</v>
          </cell>
          <cell r="J93">
            <v>67.686895532941065</v>
          </cell>
          <cell r="K93">
            <v>187.02290076335876</v>
          </cell>
          <cell r="L93">
            <v>632.94997731185344</v>
          </cell>
          <cell r="M93">
            <v>135.4512951447366</v>
          </cell>
          <cell r="N93">
            <v>0.21400000000000002</v>
          </cell>
        </row>
        <row r="94">
          <cell r="A94" t="str">
            <v>SPA</v>
          </cell>
          <cell r="B94" t="str">
            <v>4-p</v>
          </cell>
          <cell r="C94" t="str">
            <v>flexi cabinet</v>
          </cell>
          <cell r="D94">
            <v>3</v>
          </cell>
          <cell r="E94" t="str">
            <v>FWL03CF6V1</v>
          </cell>
          <cell r="F94">
            <v>139</v>
          </cell>
          <cell r="G94">
            <v>3.9924067223330497</v>
          </cell>
          <cell r="H94">
            <v>165</v>
          </cell>
          <cell r="I94">
            <v>658.74710918495316</v>
          </cell>
          <cell r="J94">
            <v>103.8025747806593</v>
          </cell>
          <cell r="K94">
            <v>209.92366412213741</v>
          </cell>
          <cell r="L94">
            <v>838.10064781800668</v>
          </cell>
          <cell r="M94">
            <v>179.35353863305343</v>
          </cell>
          <cell r="N94">
            <v>0.21400000000000002</v>
          </cell>
        </row>
        <row r="95">
          <cell r="A95" t="str">
            <v>SPA</v>
          </cell>
          <cell r="B95" t="str">
            <v>4-p</v>
          </cell>
          <cell r="C95" t="str">
            <v>flexi cabinet</v>
          </cell>
          <cell r="D95">
            <v>4</v>
          </cell>
          <cell r="E95" t="str">
            <v>FWL04CF6V1</v>
          </cell>
          <cell r="F95">
            <v>155</v>
          </cell>
          <cell r="G95">
            <v>2.5202567485669549</v>
          </cell>
          <cell r="H95">
            <v>186</v>
          </cell>
          <cell r="I95">
            <v>468.76775523345361</v>
          </cell>
          <cell r="J95">
            <v>78.127959205575607</v>
          </cell>
          <cell r="K95">
            <v>236.64122137404578</v>
          </cell>
          <cell r="L95">
            <v>596.39663515706559</v>
          </cell>
          <cell r="M95">
            <v>127.628879923612</v>
          </cell>
          <cell r="N95">
            <v>0.21400000000000002</v>
          </cell>
        </row>
        <row r="96">
          <cell r="A96" t="str">
            <v>SPA</v>
          </cell>
          <cell r="B96" t="str">
            <v>4-p</v>
          </cell>
          <cell r="C96" t="str">
            <v>flexi cabinet</v>
          </cell>
          <cell r="D96">
            <v>6</v>
          </cell>
          <cell r="E96" t="str">
            <v>FWL06CF6V1</v>
          </cell>
          <cell r="F96">
            <v>165</v>
          </cell>
          <cell r="G96">
            <v>3.4643529273952107</v>
          </cell>
          <cell r="H96">
            <v>202</v>
          </cell>
          <cell r="I96">
            <v>699.79929133383257</v>
          </cell>
          <cell r="J96">
            <v>128.1810583136228</v>
          </cell>
          <cell r="K96">
            <v>256.99745547073792</v>
          </cell>
          <cell r="L96">
            <v>890.3298871931712</v>
          </cell>
          <cell r="M96">
            <v>190.53059585933866</v>
          </cell>
          <cell r="N96">
            <v>0.21400000000000002</v>
          </cell>
        </row>
        <row r="97">
          <cell r="A97" t="str">
            <v>SPA</v>
          </cell>
          <cell r="B97" t="str">
            <v>4-p</v>
          </cell>
          <cell r="C97" t="str">
            <v>flexi cabinet</v>
          </cell>
          <cell r="D97">
            <v>8</v>
          </cell>
          <cell r="E97" t="str">
            <v>FWL08CF6V1</v>
          </cell>
          <cell r="F97">
            <v>222</v>
          </cell>
          <cell r="G97">
            <v>1.7441776863098291</v>
          </cell>
          <cell r="H97">
            <v>268</v>
          </cell>
          <cell r="I97">
            <v>467.4396199310342</v>
          </cell>
          <cell r="J97">
            <v>80.232173570252144</v>
          </cell>
          <cell r="K97">
            <v>340.96692111959288</v>
          </cell>
          <cell r="L97">
            <v>594.70689558655749</v>
          </cell>
          <cell r="M97">
            <v>127.26727565552332</v>
          </cell>
          <cell r="N97">
            <v>0.21400000000000002</v>
          </cell>
        </row>
        <row r="98">
          <cell r="A98" t="str">
            <v>SPA</v>
          </cell>
          <cell r="B98" t="str">
            <v>2-p</v>
          </cell>
          <cell r="C98" t="str">
            <v>vertical cabinet</v>
          </cell>
          <cell r="D98">
            <v>1</v>
          </cell>
          <cell r="E98" t="str">
            <v>FWV01C6V1</v>
          </cell>
          <cell r="F98">
            <v>90</v>
          </cell>
          <cell r="G98">
            <v>11.954008999331171</v>
          </cell>
          <cell r="H98">
            <v>105</v>
          </cell>
          <cell r="I98">
            <v>1255.170944929773</v>
          </cell>
          <cell r="J98">
            <v>179.31013498996757</v>
          </cell>
          <cell r="K98">
            <v>133.58778625954199</v>
          </cell>
          <cell r="L98">
            <v>1596.9095991472939</v>
          </cell>
          <cell r="M98">
            <v>341.73865421752089</v>
          </cell>
          <cell r="N98">
            <v>0.21400000000000002</v>
          </cell>
        </row>
        <row r="99">
          <cell r="A99" t="str">
            <v>SPA</v>
          </cell>
          <cell r="B99" t="str">
            <v>2-p</v>
          </cell>
          <cell r="C99" t="str">
            <v>vertical cabinet</v>
          </cell>
          <cell r="D99">
            <v>2</v>
          </cell>
          <cell r="E99" t="str">
            <v>FWV02C6V1</v>
          </cell>
          <cell r="F99">
            <v>105</v>
          </cell>
          <cell r="G99">
            <v>79.00852822995445</v>
          </cell>
          <cell r="H99">
            <v>118</v>
          </cell>
          <cell r="I99">
            <v>9323.0063311346257</v>
          </cell>
          <cell r="J99">
            <v>1027.1108669894079</v>
          </cell>
          <cell r="K99">
            <v>150.12722646310431</v>
          </cell>
          <cell r="L99">
            <v>11861.331210094941</v>
          </cell>
          <cell r="M99">
            <v>2538.3248789603163</v>
          </cell>
          <cell r="N99">
            <v>0.21400000000000002</v>
          </cell>
        </row>
        <row r="100">
          <cell r="A100" t="str">
            <v>SPA</v>
          </cell>
          <cell r="B100" t="str">
            <v>2-p</v>
          </cell>
          <cell r="C100" t="str">
            <v>vertical cabinet</v>
          </cell>
          <cell r="D100">
            <v>3</v>
          </cell>
          <cell r="E100" t="str">
            <v>FWV03C6V1</v>
          </cell>
          <cell r="F100">
            <v>115</v>
          </cell>
          <cell r="G100">
            <v>93.203913916660213</v>
          </cell>
          <cell r="H100">
            <v>130</v>
          </cell>
          <cell r="I100">
            <v>12116.508809165827</v>
          </cell>
          <cell r="J100">
            <v>1398.0587087499032</v>
          </cell>
          <cell r="K100">
            <v>165.39440203562341</v>
          </cell>
          <cell r="L100">
            <v>15415.405609625735</v>
          </cell>
          <cell r="M100">
            <v>3298.8968004599078</v>
          </cell>
          <cell r="N100">
            <v>0.21400000000000002</v>
          </cell>
        </row>
        <row r="101">
          <cell r="A101" t="str">
            <v>SPA</v>
          </cell>
          <cell r="B101" t="str">
            <v>2-p</v>
          </cell>
          <cell r="C101" t="str">
            <v>vertical cabinet</v>
          </cell>
          <cell r="D101">
            <v>4</v>
          </cell>
          <cell r="E101" t="str">
            <v>FWV04C6V1</v>
          </cell>
          <cell r="F101">
            <v>127</v>
          </cell>
          <cell r="G101">
            <v>58.836138043583098</v>
          </cell>
          <cell r="H101">
            <v>147</v>
          </cell>
          <cell r="I101">
            <v>8648.912292406716</v>
          </cell>
          <cell r="J101">
            <v>1176.7227608716619</v>
          </cell>
          <cell r="K101">
            <v>187.02290076335876</v>
          </cell>
          <cell r="L101">
            <v>11003.70520662432</v>
          </cell>
          <cell r="M101">
            <v>2354.7929142176035</v>
          </cell>
          <cell r="N101">
            <v>0.21400000000000002</v>
          </cell>
        </row>
        <row r="102">
          <cell r="A102" t="str">
            <v>SPA</v>
          </cell>
          <cell r="B102" t="str">
            <v>2-p</v>
          </cell>
          <cell r="C102" t="str">
            <v>vertical cabinet</v>
          </cell>
          <cell r="D102">
            <v>6</v>
          </cell>
          <cell r="E102" t="str">
            <v>FWV06C6V1</v>
          </cell>
          <cell r="F102">
            <v>137</v>
          </cell>
          <cell r="G102">
            <v>80.876342136099936</v>
          </cell>
          <cell r="H102">
            <v>162</v>
          </cell>
          <cell r="I102">
            <v>13101.96742604819</v>
          </cell>
          <cell r="J102">
            <v>2021.9085534024985</v>
          </cell>
          <cell r="K102">
            <v>206.10687022900763</v>
          </cell>
          <cell r="L102">
            <v>16669.169753241971</v>
          </cell>
          <cell r="M102">
            <v>3567.2023271937815</v>
          </cell>
          <cell r="N102">
            <v>0.21400000000000002</v>
          </cell>
        </row>
        <row r="103">
          <cell r="A103" t="str">
            <v>SPA</v>
          </cell>
          <cell r="B103" t="str">
            <v>2-p</v>
          </cell>
          <cell r="C103" t="str">
            <v>vertical cabinet</v>
          </cell>
          <cell r="D103">
            <v>8</v>
          </cell>
          <cell r="E103" t="str">
            <v>FWV08C6V1</v>
          </cell>
          <cell r="F103">
            <v>189</v>
          </cell>
          <cell r="G103">
            <v>40.718343153971794</v>
          </cell>
          <cell r="H103">
            <v>214</v>
          </cell>
          <cell r="I103">
            <v>8713.7254349499635</v>
          </cell>
          <cell r="J103">
            <v>1017.9585788492949</v>
          </cell>
          <cell r="K103">
            <v>272.264631043257</v>
          </cell>
          <cell r="L103">
            <v>11086.16467550886</v>
          </cell>
          <cell r="M103">
            <v>2372.439240558896</v>
          </cell>
          <cell r="N103">
            <v>0.21400000000000002</v>
          </cell>
        </row>
        <row r="104">
          <cell r="A104" t="str">
            <v>SPA</v>
          </cell>
          <cell r="B104" t="str">
            <v>4-p</v>
          </cell>
          <cell r="C104" t="str">
            <v>vertical cabinet</v>
          </cell>
          <cell r="D104">
            <v>1</v>
          </cell>
          <cell r="E104" t="str">
            <v>FWV01CF6V1</v>
          </cell>
          <cell r="F104">
            <v>107</v>
          </cell>
          <cell r="G104">
            <v>5.2632247102000926</v>
          </cell>
          <cell r="H104">
            <v>129</v>
          </cell>
          <cell r="I104">
            <v>678.95598761581198</v>
          </cell>
          <cell r="J104">
            <v>115.79094362440203</v>
          </cell>
          <cell r="K104">
            <v>164.12213740458014</v>
          </cell>
          <cell r="L104">
            <v>863.81168907864117</v>
          </cell>
          <cell r="M104">
            <v>184.85570146282916</v>
          </cell>
          <cell r="N104">
            <v>0.21400000000000002</v>
          </cell>
        </row>
        <row r="105">
          <cell r="A105" t="str">
            <v>SPA</v>
          </cell>
          <cell r="B105" t="str">
            <v>4-p</v>
          </cell>
          <cell r="C105" t="str">
            <v>vertical cabinet</v>
          </cell>
          <cell r="D105">
            <v>2</v>
          </cell>
          <cell r="E105" t="str">
            <v>FWV02CF6V1</v>
          </cell>
          <cell r="F105">
            <v>122</v>
          </cell>
          <cell r="G105">
            <v>34.786625818978735</v>
          </cell>
          <cell r="H105">
            <v>142</v>
          </cell>
          <cell r="I105">
            <v>4939.7008662949802</v>
          </cell>
          <cell r="J105">
            <v>695.73251637957469</v>
          </cell>
          <cell r="K105">
            <v>180.66157760814249</v>
          </cell>
          <cell r="L105">
            <v>6284.6067001208403</v>
          </cell>
          <cell r="M105">
            <v>1344.9058338258599</v>
          </cell>
          <cell r="N105">
            <v>0.21400000000000002</v>
          </cell>
        </row>
        <row r="106">
          <cell r="A106" t="str">
            <v>SPA</v>
          </cell>
          <cell r="B106" t="str">
            <v>4-p</v>
          </cell>
          <cell r="C106" t="str">
            <v>vertical cabinet</v>
          </cell>
          <cell r="D106">
            <v>3</v>
          </cell>
          <cell r="E106" t="str">
            <v>FWV03CF6V1</v>
          </cell>
          <cell r="F106">
            <v>134</v>
          </cell>
          <cell r="G106">
            <v>41.036705162341342</v>
          </cell>
          <cell r="H106">
            <v>158</v>
          </cell>
          <cell r="I106">
            <v>6483.7994156499317</v>
          </cell>
          <cell r="J106">
            <v>984.88092389619214</v>
          </cell>
          <cell r="K106">
            <v>201.0178117048346</v>
          </cell>
          <cell r="L106">
            <v>8249.108671310345</v>
          </cell>
          <cell r="M106">
            <v>1765.3092556604138</v>
          </cell>
          <cell r="N106">
            <v>0.21400000000000002</v>
          </cell>
        </row>
        <row r="107">
          <cell r="A107" t="str">
            <v>SPA</v>
          </cell>
          <cell r="B107" t="str">
            <v>4-p</v>
          </cell>
          <cell r="C107" t="str">
            <v>vertical cabinet</v>
          </cell>
          <cell r="D107">
            <v>4</v>
          </cell>
          <cell r="E107" t="str">
            <v>FWV04CF6V1</v>
          </cell>
          <cell r="F107">
            <v>150</v>
          </cell>
          <cell r="G107">
            <v>25.904934120516078</v>
          </cell>
          <cell r="H107">
            <v>178</v>
          </cell>
          <cell r="I107">
            <v>4611.0782734518616</v>
          </cell>
          <cell r="J107">
            <v>725.33815537445014</v>
          </cell>
          <cell r="K107">
            <v>226.46310432569973</v>
          </cell>
          <cell r="L107">
            <v>5866.5117982848114</v>
          </cell>
          <cell r="M107">
            <v>1255.4335248329494</v>
          </cell>
          <cell r="N107">
            <v>0.21400000000000002</v>
          </cell>
        </row>
        <row r="108">
          <cell r="A108" t="str">
            <v>SPA</v>
          </cell>
          <cell r="B108" t="str">
            <v>4-p</v>
          </cell>
          <cell r="C108" t="str">
            <v>vertical cabinet</v>
          </cell>
          <cell r="D108">
            <v>6</v>
          </cell>
          <cell r="E108" t="str">
            <v>FWV06CF6V1</v>
          </cell>
          <cell r="F108">
            <v>160</v>
          </cell>
          <cell r="G108">
            <v>35.609004679947496</v>
          </cell>
          <cell r="H108">
            <v>192</v>
          </cell>
          <cell r="I108">
            <v>6836.9288985499188</v>
          </cell>
          <cell r="J108">
            <v>1139.4881497583199</v>
          </cell>
          <cell r="K108">
            <v>244.27480916030532</v>
          </cell>
          <cell r="L108">
            <v>8698.3828225825946</v>
          </cell>
          <cell r="M108">
            <v>1861.4539240326744</v>
          </cell>
          <cell r="N108">
            <v>0.21400000000000002</v>
          </cell>
        </row>
        <row r="109">
          <cell r="A109" t="str">
            <v>SPA</v>
          </cell>
          <cell r="B109" t="str">
            <v>4-p</v>
          </cell>
          <cell r="C109" t="str">
            <v>vertical cabinet</v>
          </cell>
          <cell r="D109">
            <v>8</v>
          </cell>
          <cell r="E109" t="str">
            <v>FWV08CF6V1</v>
          </cell>
          <cell r="F109">
            <v>217</v>
          </cell>
          <cell r="G109">
            <v>17.927859169119063</v>
          </cell>
          <cell r="H109">
            <v>253</v>
          </cell>
          <cell r="I109">
            <v>4535.748369787123</v>
          </cell>
          <cell r="J109">
            <v>645.40293008828633</v>
          </cell>
          <cell r="K109">
            <v>321.88295165394402</v>
          </cell>
          <cell r="L109">
            <v>5770.6722261922687</v>
          </cell>
          <cell r="M109">
            <v>1234.9238564051454</v>
          </cell>
          <cell r="N109">
            <v>0.21400000000000002</v>
          </cell>
        </row>
        <row r="110">
          <cell r="A110" t="str">
            <v>OTH</v>
          </cell>
          <cell r="B110" t="str">
            <v>2-p</v>
          </cell>
          <cell r="C110" t="str">
            <v>flexi built in</v>
          </cell>
          <cell r="D110">
            <v>1</v>
          </cell>
          <cell r="E110" t="str">
            <v>FWM01C6V1</v>
          </cell>
          <cell r="F110">
            <v>75</v>
          </cell>
          <cell r="G110">
            <v>0</v>
          </cell>
          <cell r="H110">
            <v>97</v>
          </cell>
          <cell r="I110">
            <v>0</v>
          </cell>
          <cell r="J110">
            <v>0</v>
          </cell>
          <cell r="K110">
            <v>129.33333333333334</v>
          </cell>
          <cell r="L110">
            <v>0</v>
          </cell>
          <cell r="M110">
            <v>0</v>
          </cell>
          <cell r="N110">
            <v>0.25</v>
          </cell>
        </row>
        <row r="111">
          <cell r="A111" t="str">
            <v>OTH</v>
          </cell>
          <cell r="B111" t="str">
            <v>2-p</v>
          </cell>
          <cell r="C111" t="str">
            <v>flexi built in</v>
          </cell>
          <cell r="D111">
            <v>2</v>
          </cell>
          <cell r="E111" t="str">
            <v>FWM02C6V1</v>
          </cell>
          <cell r="F111">
            <v>82</v>
          </cell>
          <cell r="G111">
            <v>38.915931804820687</v>
          </cell>
          <cell r="H111">
            <v>107</v>
          </cell>
          <cell r="I111">
            <v>4164.0047031158138</v>
          </cell>
          <cell r="J111">
            <v>972.89829512051722</v>
          </cell>
          <cell r="K111">
            <v>142.66666666666666</v>
          </cell>
          <cell r="L111">
            <v>5552.0062708210844</v>
          </cell>
          <cell r="M111">
            <v>1388.0015677052709</v>
          </cell>
          <cell r="N111">
            <v>0.25</v>
          </cell>
        </row>
        <row r="112">
          <cell r="A112" t="str">
            <v>OTH</v>
          </cell>
          <cell r="B112" t="str">
            <v>2-p</v>
          </cell>
          <cell r="C112" t="str">
            <v>flexi built in</v>
          </cell>
          <cell r="D112">
            <v>3</v>
          </cell>
          <cell r="E112" t="str">
            <v>FWM03C6V1</v>
          </cell>
          <cell r="F112">
            <v>90</v>
          </cell>
          <cell r="G112">
            <v>583.73897707231038</v>
          </cell>
          <cell r="H112">
            <v>120</v>
          </cell>
          <cell r="I112">
            <v>70048.677248677239</v>
          </cell>
          <cell r="J112">
            <v>17512.16931216931</v>
          </cell>
          <cell r="K112">
            <v>160</v>
          </cell>
          <cell r="L112">
            <v>93398.236331569657</v>
          </cell>
          <cell r="M112">
            <v>23349.559082892414</v>
          </cell>
          <cell r="N112">
            <v>0.25</v>
          </cell>
        </row>
        <row r="113">
          <cell r="A113" t="str">
            <v>OTH</v>
          </cell>
          <cell r="B113" t="str">
            <v>2-p</v>
          </cell>
          <cell r="C113" t="str">
            <v>flexi built in</v>
          </cell>
          <cell r="D113">
            <v>4</v>
          </cell>
          <cell r="E113" t="str">
            <v>FWM04C6V1</v>
          </cell>
          <cell r="F113">
            <v>103</v>
          </cell>
          <cell r="G113">
            <v>252.95355673133452</v>
          </cell>
          <cell r="H113">
            <v>134</v>
          </cell>
          <cell r="I113">
            <v>33895.776601998827</v>
          </cell>
          <cell r="J113">
            <v>7841.5602586713703</v>
          </cell>
          <cell r="K113">
            <v>178.66666666666666</v>
          </cell>
          <cell r="L113">
            <v>45194.3688026651</v>
          </cell>
          <cell r="M113">
            <v>11298.592200666273</v>
          </cell>
          <cell r="N113">
            <v>0.25</v>
          </cell>
        </row>
        <row r="114">
          <cell r="A114" t="str">
            <v>OTH</v>
          </cell>
          <cell r="B114" t="str">
            <v>2-p</v>
          </cell>
          <cell r="C114" t="str">
            <v>flexi built in</v>
          </cell>
          <cell r="D114">
            <v>6</v>
          </cell>
          <cell r="E114" t="str">
            <v>FWM06C6V1</v>
          </cell>
          <cell r="F114">
            <v>110</v>
          </cell>
          <cell r="G114">
            <v>155.66372721928275</v>
          </cell>
          <cell r="H114">
            <v>148</v>
          </cell>
          <cell r="I114">
            <v>23038.231628453846</v>
          </cell>
          <cell r="J114">
            <v>5915.2216343327445</v>
          </cell>
          <cell r="K114">
            <v>197.33333333333334</v>
          </cell>
          <cell r="L114">
            <v>30717.642171271797</v>
          </cell>
          <cell r="M114">
            <v>7679.41054281795</v>
          </cell>
          <cell r="N114">
            <v>0.25</v>
          </cell>
        </row>
        <row r="115">
          <cell r="A115" t="str">
            <v>OTH</v>
          </cell>
          <cell r="B115" t="str">
            <v>2-p</v>
          </cell>
          <cell r="C115" t="str">
            <v>flexi built in</v>
          </cell>
          <cell r="D115">
            <v>8</v>
          </cell>
          <cell r="E115" t="str">
            <v>FWM08C6V1</v>
          </cell>
          <cell r="F115">
            <v>145</v>
          </cell>
          <cell r="G115">
            <v>136.20576131687241</v>
          </cell>
          <cell r="H115">
            <v>196</v>
          </cell>
          <cell r="I115">
            <v>26696.329218106992</v>
          </cell>
          <cell r="J115">
            <v>6946.4938271604933</v>
          </cell>
          <cell r="K115">
            <v>261.33333333333331</v>
          </cell>
          <cell r="L115">
            <v>35595.105624142656</v>
          </cell>
          <cell r="M115">
            <v>8898.7764060356621</v>
          </cell>
          <cell r="N115">
            <v>0.25</v>
          </cell>
        </row>
        <row r="116">
          <cell r="A116" t="str">
            <v>OTH</v>
          </cell>
          <cell r="B116" t="str">
            <v>4-p</v>
          </cell>
          <cell r="C116" t="str">
            <v>flexi built in</v>
          </cell>
          <cell r="D116">
            <v>1</v>
          </cell>
          <cell r="E116" t="str">
            <v>FWM01CF6V1</v>
          </cell>
          <cell r="F116">
            <v>92</v>
          </cell>
          <cell r="G116">
            <v>0</v>
          </cell>
          <cell r="H116">
            <v>121</v>
          </cell>
          <cell r="I116">
            <v>0</v>
          </cell>
          <cell r="J116">
            <v>0</v>
          </cell>
          <cell r="K116">
            <v>161.33333333333334</v>
          </cell>
          <cell r="L116">
            <v>0</v>
          </cell>
          <cell r="M116">
            <v>0</v>
          </cell>
          <cell r="N116">
            <v>0.25</v>
          </cell>
        </row>
        <row r="117">
          <cell r="A117" t="str">
            <v>OTH</v>
          </cell>
          <cell r="B117" t="str">
            <v>4-p</v>
          </cell>
          <cell r="C117" t="str">
            <v>flexi built in</v>
          </cell>
          <cell r="D117">
            <v>2</v>
          </cell>
          <cell r="E117" t="str">
            <v>FWM02CF6V1</v>
          </cell>
          <cell r="F117">
            <v>99</v>
          </cell>
          <cell r="G117">
            <v>8.2322163433274529</v>
          </cell>
          <cell r="H117">
            <v>131</v>
          </cell>
          <cell r="I117">
            <v>1078.4203409758964</v>
          </cell>
          <cell r="J117">
            <v>263.43092298647849</v>
          </cell>
          <cell r="K117">
            <v>174.66666666666666</v>
          </cell>
          <cell r="L117">
            <v>1437.8937879678617</v>
          </cell>
          <cell r="M117">
            <v>359.47344699196537</v>
          </cell>
          <cell r="N117">
            <v>0.25</v>
          </cell>
        </row>
        <row r="118">
          <cell r="A118" t="str">
            <v>OTH</v>
          </cell>
          <cell r="B118" t="str">
            <v>4-p</v>
          </cell>
          <cell r="C118" t="str">
            <v>flexi built in</v>
          </cell>
          <cell r="D118">
            <v>3</v>
          </cell>
          <cell r="E118" t="str">
            <v>FWM03CF6V1</v>
          </cell>
          <cell r="F118">
            <v>109</v>
          </cell>
          <cell r="G118">
            <v>123.4832451499118</v>
          </cell>
          <cell r="H118">
            <v>147</v>
          </cell>
          <cell r="I118">
            <v>18152.037037037033</v>
          </cell>
          <cell r="J118">
            <v>4692.363315696648</v>
          </cell>
          <cell r="K118">
            <v>196</v>
          </cell>
          <cell r="L118">
            <v>24202.71604938271</v>
          </cell>
          <cell r="M118">
            <v>6050.6790123456776</v>
          </cell>
          <cell r="N118">
            <v>0.25</v>
          </cell>
        </row>
        <row r="119">
          <cell r="A119" t="str">
            <v>OTH</v>
          </cell>
          <cell r="B119" t="str">
            <v>4-p</v>
          </cell>
          <cell r="C119" t="str">
            <v>flexi built in</v>
          </cell>
          <cell r="D119">
            <v>4</v>
          </cell>
          <cell r="E119" t="str">
            <v>FWM04CF6V1</v>
          </cell>
          <cell r="F119">
            <v>126</v>
          </cell>
          <cell r="G119">
            <v>53.509406231628454</v>
          </cell>
          <cell r="H119">
            <v>165</v>
          </cell>
          <cell r="I119">
            <v>8829.0520282186953</v>
          </cell>
          <cell r="J119">
            <v>2086.8668430335097</v>
          </cell>
          <cell r="K119">
            <v>220</v>
          </cell>
          <cell r="L119">
            <v>11772.069370958259</v>
          </cell>
          <cell r="M119">
            <v>2943.0173427395648</v>
          </cell>
          <cell r="N119">
            <v>0.25</v>
          </cell>
        </row>
        <row r="120">
          <cell r="A120" t="str">
            <v>OTH</v>
          </cell>
          <cell r="B120" t="str">
            <v>4-p</v>
          </cell>
          <cell r="C120" t="str">
            <v>flexi built in</v>
          </cell>
          <cell r="D120">
            <v>6</v>
          </cell>
          <cell r="E120" t="str">
            <v>FWM06CF6V1</v>
          </cell>
          <cell r="F120">
            <v>133</v>
          </cell>
          <cell r="G120">
            <v>32.928865373309812</v>
          </cell>
          <cell r="H120">
            <v>179</v>
          </cell>
          <cell r="I120">
            <v>5894.266901822456</v>
          </cell>
          <cell r="J120">
            <v>1514.7278071722512</v>
          </cell>
          <cell r="K120">
            <v>238.66666666666666</v>
          </cell>
          <cell r="L120">
            <v>7859.0225357632744</v>
          </cell>
          <cell r="M120">
            <v>1964.7556339408184</v>
          </cell>
          <cell r="N120">
            <v>0.25</v>
          </cell>
        </row>
        <row r="121">
          <cell r="A121" t="str">
            <v>OTH</v>
          </cell>
          <cell r="B121" t="str">
            <v>4-p</v>
          </cell>
          <cell r="C121" t="str">
            <v>flexi built in</v>
          </cell>
          <cell r="D121">
            <v>8</v>
          </cell>
          <cell r="E121" t="str">
            <v>FWM08CF6V1</v>
          </cell>
          <cell r="F121">
            <v>173</v>
          </cell>
          <cell r="G121">
            <v>28.812757201646086</v>
          </cell>
          <cell r="H121">
            <v>235</v>
          </cell>
          <cell r="I121">
            <v>6770.9979423868299</v>
          </cell>
          <cell r="J121">
            <v>1786.3909465020574</v>
          </cell>
          <cell r="K121">
            <v>313.33333333333331</v>
          </cell>
          <cell r="L121">
            <v>9027.9972565157732</v>
          </cell>
          <cell r="M121">
            <v>2256.9993141289428</v>
          </cell>
          <cell r="N121">
            <v>0.25</v>
          </cell>
        </row>
        <row r="122">
          <cell r="A122" t="str">
            <v>OTH</v>
          </cell>
          <cell r="B122" t="str">
            <v>2-p</v>
          </cell>
          <cell r="C122" t="str">
            <v>flexi cabinet</v>
          </cell>
          <cell r="D122">
            <v>1</v>
          </cell>
          <cell r="E122" t="str">
            <v>FWL01C6V1</v>
          </cell>
          <cell r="F122">
            <v>95</v>
          </cell>
          <cell r="G122">
            <v>0</v>
          </cell>
          <cell r="H122">
            <v>126</v>
          </cell>
          <cell r="I122">
            <v>0</v>
          </cell>
          <cell r="J122">
            <v>0</v>
          </cell>
          <cell r="K122">
            <v>168</v>
          </cell>
          <cell r="L122">
            <v>0</v>
          </cell>
          <cell r="M122">
            <v>0</v>
          </cell>
          <cell r="N122">
            <v>0.25</v>
          </cell>
        </row>
        <row r="123">
          <cell r="A123" t="str">
            <v>OTH</v>
          </cell>
          <cell r="B123" t="str">
            <v>2-p</v>
          </cell>
          <cell r="C123" t="str">
            <v>flexi cabinet</v>
          </cell>
          <cell r="D123">
            <v>2</v>
          </cell>
          <cell r="E123" t="str">
            <v>FWL02C6V1</v>
          </cell>
          <cell r="F123">
            <v>110</v>
          </cell>
          <cell r="G123">
            <v>21.506172839506174</v>
          </cell>
          <cell r="H123">
            <v>143</v>
          </cell>
          <cell r="I123">
            <v>3075.3827160493829</v>
          </cell>
          <cell r="J123">
            <v>709.7037037037037</v>
          </cell>
          <cell r="K123">
            <v>190.66666666666666</v>
          </cell>
          <cell r="L123">
            <v>4100.5102880658433</v>
          </cell>
          <cell r="M123">
            <v>1025.1275720164608</v>
          </cell>
          <cell r="N123">
            <v>0.25</v>
          </cell>
        </row>
        <row r="124">
          <cell r="A124" t="str">
            <v>OTH</v>
          </cell>
          <cell r="B124" t="str">
            <v>2-p</v>
          </cell>
          <cell r="C124" t="str">
            <v>flexi cabinet</v>
          </cell>
          <cell r="D124">
            <v>3</v>
          </cell>
          <cell r="E124" t="str">
            <v>FWL03C6V1</v>
          </cell>
          <cell r="F124">
            <v>120</v>
          </cell>
          <cell r="G124">
            <v>322.59259259259255</v>
          </cell>
          <cell r="H124">
            <v>159</v>
          </cell>
          <cell r="I124">
            <v>51292.222222222219</v>
          </cell>
          <cell r="J124">
            <v>12581.111111111109</v>
          </cell>
          <cell r="K124">
            <v>212</v>
          </cell>
          <cell r="L124">
            <v>68389.62962962962</v>
          </cell>
          <cell r="M124">
            <v>17097.407407407405</v>
          </cell>
          <cell r="N124">
            <v>0.25</v>
          </cell>
        </row>
        <row r="125">
          <cell r="A125" t="str">
            <v>OTH</v>
          </cell>
          <cell r="B125" t="str">
            <v>2-p</v>
          </cell>
          <cell r="C125" t="str">
            <v>flexi cabinet</v>
          </cell>
          <cell r="D125">
            <v>4</v>
          </cell>
          <cell r="E125" t="str">
            <v>FWL04C6V1</v>
          </cell>
          <cell r="F125">
            <v>132</v>
          </cell>
          <cell r="G125">
            <v>139.79012345679013</v>
          </cell>
          <cell r="H125">
            <v>179</v>
          </cell>
          <cell r="I125">
            <v>25022.432098765432</v>
          </cell>
          <cell r="J125">
            <v>6570.1358024691363</v>
          </cell>
          <cell r="K125">
            <v>238.66666666666666</v>
          </cell>
          <cell r="L125">
            <v>33363.242798353909</v>
          </cell>
          <cell r="M125">
            <v>8340.8106995884755</v>
          </cell>
          <cell r="N125">
            <v>0.25</v>
          </cell>
        </row>
        <row r="126">
          <cell r="A126" t="str">
            <v>OTH</v>
          </cell>
          <cell r="B126" t="str">
            <v>2-p</v>
          </cell>
          <cell r="C126" t="str">
            <v>flexi cabinet</v>
          </cell>
          <cell r="D126">
            <v>6</v>
          </cell>
          <cell r="E126" t="str">
            <v>FWL06C6V1</v>
          </cell>
          <cell r="F126">
            <v>142</v>
          </cell>
          <cell r="G126">
            <v>86.024691358024697</v>
          </cell>
          <cell r="H126">
            <v>198</v>
          </cell>
          <cell r="I126">
            <v>17032.888888888891</v>
          </cell>
          <cell r="J126">
            <v>4817.3827160493829</v>
          </cell>
          <cell r="K126">
            <v>264</v>
          </cell>
          <cell r="L126">
            <v>22710.518518518518</v>
          </cell>
          <cell r="M126">
            <v>5677.6296296296296</v>
          </cell>
          <cell r="N126">
            <v>0.25</v>
          </cell>
        </row>
        <row r="127">
          <cell r="A127" t="str">
            <v>OTH</v>
          </cell>
          <cell r="B127" t="str">
            <v>2-p</v>
          </cell>
          <cell r="C127" t="str">
            <v>flexi cabinet</v>
          </cell>
          <cell r="D127">
            <v>8</v>
          </cell>
          <cell r="E127" t="str">
            <v>FWL08C6V1</v>
          </cell>
          <cell r="F127">
            <v>194</v>
          </cell>
          <cell r="G127">
            <v>75.271604938271594</v>
          </cell>
          <cell r="H127">
            <v>264</v>
          </cell>
          <cell r="I127">
            <v>19871.703703703701</v>
          </cell>
          <cell r="J127">
            <v>5269.0123456790116</v>
          </cell>
          <cell r="K127">
            <v>352</v>
          </cell>
          <cell r="L127">
            <v>26495.604938271601</v>
          </cell>
          <cell r="M127">
            <v>6623.9012345679002</v>
          </cell>
          <cell r="N127">
            <v>0.25</v>
          </cell>
        </row>
        <row r="128">
          <cell r="A128" t="str">
            <v>OTH</v>
          </cell>
          <cell r="B128" t="str">
            <v>4-p</v>
          </cell>
          <cell r="C128" t="str">
            <v>flexi cabinet</v>
          </cell>
          <cell r="D128">
            <v>1</v>
          </cell>
          <cell r="E128" t="str">
            <v>FWL01CF6V1</v>
          </cell>
          <cell r="F128">
            <v>112</v>
          </cell>
          <cell r="G128">
            <v>0</v>
          </cell>
          <cell r="H128">
            <v>150</v>
          </cell>
          <cell r="I128">
            <v>0</v>
          </cell>
          <cell r="J128">
            <v>0</v>
          </cell>
          <cell r="K128">
            <v>200</v>
          </cell>
          <cell r="L128">
            <v>0</v>
          </cell>
          <cell r="M128">
            <v>0</v>
          </cell>
          <cell r="N128">
            <v>0.25</v>
          </cell>
        </row>
        <row r="129">
          <cell r="A129" t="str">
            <v>OTH</v>
          </cell>
          <cell r="B129" t="str">
            <v>4-p</v>
          </cell>
          <cell r="C129" t="str">
            <v>flexi cabinet</v>
          </cell>
          <cell r="D129">
            <v>2</v>
          </cell>
          <cell r="E129" t="str">
            <v>FWL02CF6V1</v>
          </cell>
          <cell r="F129">
            <v>127</v>
          </cell>
          <cell r="G129">
            <v>4.5493827160493829</v>
          </cell>
          <cell r="H129">
            <v>167</v>
          </cell>
          <cell r="I129">
            <v>759.746913580247</v>
          </cell>
          <cell r="J129">
            <v>181.97530864197532</v>
          </cell>
          <cell r="K129">
            <v>222.66666666666666</v>
          </cell>
          <cell r="L129">
            <v>1012.9958847736625</v>
          </cell>
          <cell r="M129">
            <v>253.2489711934156</v>
          </cell>
          <cell r="N129">
            <v>0.25</v>
          </cell>
        </row>
        <row r="130">
          <cell r="A130" t="str">
            <v>OTH</v>
          </cell>
          <cell r="B130" t="str">
            <v>4-p</v>
          </cell>
          <cell r="C130" t="str">
            <v>flexi cabinet</v>
          </cell>
          <cell r="D130">
            <v>3</v>
          </cell>
          <cell r="E130" t="str">
            <v>FWL03CF6V1</v>
          </cell>
          <cell r="F130">
            <v>139</v>
          </cell>
          <cell r="G130">
            <v>68.240740740740733</v>
          </cell>
          <cell r="H130">
            <v>186</v>
          </cell>
          <cell r="I130">
            <v>12692.777777777776</v>
          </cell>
          <cell r="J130">
            <v>3207.3148148148143</v>
          </cell>
          <cell r="K130">
            <v>248</v>
          </cell>
          <cell r="L130">
            <v>16923.703703703701</v>
          </cell>
          <cell r="M130">
            <v>4230.9259259259252</v>
          </cell>
          <cell r="N130">
            <v>0.25</v>
          </cell>
        </row>
        <row r="131">
          <cell r="A131" t="str">
            <v>OTH</v>
          </cell>
          <cell r="B131" t="str">
            <v>4-p</v>
          </cell>
          <cell r="C131" t="str">
            <v>flexi cabinet</v>
          </cell>
          <cell r="D131">
            <v>4</v>
          </cell>
          <cell r="E131" t="str">
            <v>FWL04CF6V1</v>
          </cell>
          <cell r="F131">
            <v>155</v>
          </cell>
          <cell r="G131">
            <v>29.570987654320987</v>
          </cell>
          <cell r="H131">
            <v>209</v>
          </cell>
          <cell r="I131">
            <v>6180.3364197530864</v>
          </cell>
          <cell r="J131">
            <v>1596.8333333333333</v>
          </cell>
          <cell r="K131">
            <v>278.66666666666669</v>
          </cell>
          <cell r="L131">
            <v>8240.4485596707818</v>
          </cell>
          <cell r="M131">
            <v>2060.1121399176959</v>
          </cell>
          <cell r="N131">
            <v>0.25</v>
          </cell>
        </row>
        <row r="132">
          <cell r="A132" t="str">
            <v>OTH</v>
          </cell>
          <cell r="B132" t="str">
            <v>4-p</v>
          </cell>
          <cell r="C132" t="str">
            <v>flexi cabinet</v>
          </cell>
          <cell r="D132">
            <v>6</v>
          </cell>
          <cell r="E132" t="str">
            <v>FWL06CF6V1</v>
          </cell>
          <cell r="F132">
            <v>165</v>
          </cell>
          <cell r="G132">
            <v>18.197530864197532</v>
          </cell>
          <cell r="H132">
            <v>228</v>
          </cell>
          <cell r="I132">
            <v>4149.0370370370374</v>
          </cell>
          <cell r="J132">
            <v>1146.4444444444446</v>
          </cell>
          <cell r="K132">
            <v>304</v>
          </cell>
          <cell r="L132">
            <v>5532.0493827160499</v>
          </cell>
          <cell r="M132">
            <v>1383.0123456790125</v>
          </cell>
          <cell r="N132">
            <v>0.25</v>
          </cell>
        </row>
        <row r="133">
          <cell r="A133" t="str">
            <v>OTH</v>
          </cell>
          <cell r="B133" t="str">
            <v>4-p</v>
          </cell>
          <cell r="C133" t="str">
            <v>flexi cabinet</v>
          </cell>
          <cell r="D133">
            <v>8</v>
          </cell>
          <cell r="E133" t="str">
            <v>FWL08CF6V1</v>
          </cell>
          <cell r="F133">
            <v>222</v>
          </cell>
          <cell r="G133">
            <v>15.922839506172837</v>
          </cell>
          <cell r="H133">
            <v>303</v>
          </cell>
          <cell r="I133">
            <v>4824.6203703703695</v>
          </cell>
          <cell r="J133">
            <v>1289.7499999999998</v>
          </cell>
          <cell r="K133">
            <v>404</v>
          </cell>
          <cell r="L133">
            <v>6432.8271604938263</v>
          </cell>
          <cell r="M133">
            <v>1608.2067901234566</v>
          </cell>
          <cell r="N133">
            <v>0.25</v>
          </cell>
        </row>
        <row r="134">
          <cell r="A134" t="str">
            <v>OTH</v>
          </cell>
          <cell r="B134" t="str">
            <v>2-p</v>
          </cell>
          <cell r="C134" t="str">
            <v>vertical cabinet</v>
          </cell>
          <cell r="D134">
            <v>1</v>
          </cell>
          <cell r="E134" t="str">
            <v>FWV01C6V1</v>
          </cell>
          <cell r="F134">
            <v>90</v>
          </cell>
          <cell r="G134">
            <v>0</v>
          </cell>
          <cell r="H134">
            <v>121</v>
          </cell>
          <cell r="I134">
            <v>0</v>
          </cell>
          <cell r="J134">
            <v>0</v>
          </cell>
          <cell r="K134">
            <v>161.33333333333334</v>
          </cell>
          <cell r="L134">
            <v>0</v>
          </cell>
          <cell r="M134">
            <v>0</v>
          </cell>
          <cell r="N134">
            <v>0.25</v>
          </cell>
        </row>
        <row r="135">
          <cell r="A135" t="str">
            <v>OTH</v>
          </cell>
          <cell r="B135" t="str">
            <v>2-p</v>
          </cell>
          <cell r="C135" t="str">
            <v>vertical cabinet</v>
          </cell>
          <cell r="D135">
            <v>2</v>
          </cell>
          <cell r="E135" t="str">
            <v>FWV02C6V1</v>
          </cell>
          <cell r="F135">
            <v>105</v>
          </cell>
          <cell r="G135">
            <v>4.0964138741916516</v>
          </cell>
          <cell r="H135">
            <v>134</v>
          </cell>
          <cell r="I135">
            <v>548.91945914168127</v>
          </cell>
          <cell r="J135">
            <v>118.7960023515579</v>
          </cell>
          <cell r="K135">
            <v>178.66666666666666</v>
          </cell>
          <cell r="L135">
            <v>731.8926121889084</v>
          </cell>
          <cell r="M135">
            <v>182.97315304722707</v>
          </cell>
          <cell r="N135">
            <v>0.25</v>
          </cell>
        </row>
        <row r="136">
          <cell r="A136" t="str">
            <v>OTH</v>
          </cell>
          <cell r="B136" t="str">
            <v>2-p</v>
          </cell>
          <cell r="C136" t="str">
            <v>vertical cabinet</v>
          </cell>
          <cell r="D136">
            <v>3</v>
          </cell>
          <cell r="E136" t="str">
            <v>FWV03C6V1</v>
          </cell>
          <cell r="F136">
            <v>115</v>
          </cell>
          <cell r="G136">
            <v>61.446208112874778</v>
          </cell>
          <cell r="H136">
            <v>150</v>
          </cell>
          <cell r="I136">
            <v>9216.9312169312161</v>
          </cell>
          <cell r="J136">
            <v>2150.6172839506171</v>
          </cell>
          <cell r="K136">
            <v>200</v>
          </cell>
          <cell r="L136">
            <v>12289.241622574955</v>
          </cell>
          <cell r="M136">
            <v>3072.3104056437387</v>
          </cell>
          <cell r="N136">
            <v>0.25</v>
          </cell>
        </row>
        <row r="137">
          <cell r="A137" t="str">
            <v>OTH</v>
          </cell>
          <cell r="B137" t="str">
            <v>2-p</v>
          </cell>
          <cell r="C137" t="str">
            <v>vertical cabinet</v>
          </cell>
          <cell r="D137">
            <v>4</v>
          </cell>
          <cell r="E137" t="str">
            <v>FWV04C6V1</v>
          </cell>
          <cell r="F137">
            <v>127</v>
          </cell>
          <cell r="G137">
            <v>26.626690182245735</v>
          </cell>
          <cell r="H137">
            <v>169</v>
          </cell>
          <cell r="I137">
            <v>4499.9106407995296</v>
          </cell>
          <cell r="J137">
            <v>1118.3209876543208</v>
          </cell>
          <cell r="K137">
            <v>225.33333333333334</v>
          </cell>
          <cell r="L137">
            <v>5999.8808543993728</v>
          </cell>
          <cell r="M137">
            <v>1499.9702135998434</v>
          </cell>
          <cell r="N137">
            <v>0.25</v>
          </cell>
        </row>
        <row r="138">
          <cell r="A138" t="str">
            <v>OTH</v>
          </cell>
          <cell r="B138" t="str">
            <v>2-p</v>
          </cell>
          <cell r="C138" t="str">
            <v>vertical cabinet</v>
          </cell>
          <cell r="D138">
            <v>6</v>
          </cell>
          <cell r="E138" t="str">
            <v>FWV06C6V1</v>
          </cell>
          <cell r="F138">
            <v>137</v>
          </cell>
          <cell r="G138">
            <v>16.385655496766606</v>
          </cell>
          <cell r="H138">
            <v>186</v>
          </cell>
          <cell r="I138">
            <v>3047.7319223985887</v>
          </cell>
          <cell r="J138">
            <v>802.89711934156367</v>
          </cell>
          <cell r="K138">
            <v>248</v>
          </cell>
          <cell r="L138">
            <v>4063.6425631981183</v>
          </cell>
          <cell r="M138">
            <v>1015.9106407995296</v>
          </cell>
          <cell r="N138">
            <v>0.25</v>
          </cell>
        </row>
        <row r="139">
          <cell r="A139" t="str">
            <v>OTH</v>
          </cell>
          <cell r="B139" t="str">
            <v>2-p</v>
          </cell>
          <cell r="C139" t="str">
            <v>vertical cabinet</v>
          </cell>
          <cell r="D139">
            <v>8</v>
          </cell>
          <cell r="E139" t="str">
            <v>FWV08C6V1</v>
          </cell>
          <cell r="F139">
            <v>189</v>
          </cell>
          <cell r="G139">
            <v>14.337448559670777</v>
          </cell>
          <cell r="H139">
            <v>246</v>
          </cell>
          <cell r="I139">
            <v>3527.0123456790111</v>
          </cell>
          <cell r="J139">
            <v>817.2345679012343</v>
          </cell>
          <cell r="K139">
            <v>328</v>
          </cell>
          <cell r="L139">
            <v>4702.6831275720151</v>
          </cell>
          <cell r="M139">
            <v>1175.6707818930038</v>
          </cell>
          <cell r="N139">
            <v>0.25</v>
          </cell>
        </row>
        <row r="140">
          <cell r="A140" t="str">
            <v>OTH</v>
          </cell>
          <cell r="B140" t="str">
            <v>4-p</v>
          </cell>
          <cell r="C140" t="str">
            <v>vertical cabinet</v>
          </cell>
          <cell r="D140">
            <v>1</v>
          </cell>
          <cell r="E140" t="str">
            <v>FWV01CF6V1</v>
          </cell>
          <cell r="F140">
            <v>107</v>
          </cell>
          <cell r="G140">
            <v>0</v>
          </cell>
          <cell r="H140">
            <v>145</v>
          </cell>
          <cell r="I140">
            <v>0</v>
          </cell>
          <cell r="J140">
            <v>0</v>
          </cell>
          <cell r="K140">
            <v>193.33333333333334</v>
          </cell>
          <cell r="L140">
            <v>0</v>
          </cell>
          <cell r="M140">
            <v>0</v>
          </cell>
          <cell r="N140">
            <v>0.25</v>
          </cell>
        </row>
        <row r="141">
          <cell r="A141" t="str">
            <v>OTH</v>
          </cell>
          <cell r="B141" t="str">
            <v>4-p</v>
          </cell>
          <cell r="C141" t="str">
            <v>vertical cabinet</v>
          </cell>
          <cell r="D141">
            <v>2</v>
          </cell>
          <cell r="E141" t="str">
            <v>FWV02CF6V1</v>
          </cell>
          <cell r="F141">
            <v>122</v>
          </cell>
          <cell r="G141">
            <v>0.86654908877131087</v>
          </cell>
          <cell r="H141">
            <v>159</v>
          </cell>
          <cell r="I141">
            <v>137.78130511463843</v>
          </cell>
          <cell r="J141">
            <v>32.062316284538504</v>
          </cell>
          <cell r="K141">
            <v>212</v>
          </cell>
          <cell r="L141">
            <v>183.7084068195179</v>
          </cell>
          <cell r="M141">
            <v>45.927101704879476</v>
          </cell>
          <cell r="N141">
            <v>0.25</v>
          </cell>
        </row>
        <row r="142">
          <cell r="A142" t="str">
            <v>OTH</v>
          </cell>
          <cell r="B142" t="str">
            <v>4-p</v>
          </cell>
          <cell r="C142" t="str">
            <v>vertical cabinet</v>
          </cell>
          <cell r="D142">
            <v>3</v>
          </cell>
          <cell r="E142" t="str">
            <v>FWV03CF6V1</v>
          </cell>
          <cell r="F142">
            <v>134</v>
          </cell>
          <cell r="G142">
            <v>12.998236331569665</v>
          </cell>
          <cell r="H142">
            <v>178</v>
          </cell>
          <cell r="I142">
            <v>2313.6860670194001</v>
          </cell>
          <cell r="J142">
            <v>571.92239858906521</v>
          </cell>
          <cell r="K142">
            <v>237.33333333333334</v>
          </cell>
          <cell r="L142">
            <v>3084.9147560258671</v>
          </cell>
          <cell r="M142">
            <v>771.22868900646688</v>
          </cell>
          <cell r="N142">
            <v>0.25</v>
          </cell>
        </row>
        <row r="143">
          <cell r="A143" t="str">
            <v>OTH</v>
          </cell>
          <cell r="B143" t="str">
            <v>4-p</v>
          </cell>
          <cell r="C143" t="str">
            <v>vertical cabinet</v>
          </cell>
          <cell r="D143">
            <v>4</v>
          </cell>
          <cell r="E143" t="str">
            <v>FWV04CF6V1</v>
          </cell>
          <cell r="F143">
            <v>150</v>
          </cell>
          <cell r="G143">
            <v>5.6325690770135211</v>
          </cell>
          <cell r="H143">
            <v>200</v>
          </cell>
          <cell r="I143">
            <v>1126.5138154027043</v>
          </cell>
          <cell r="J143">
            <v>281.62845385067607</v>
          </cell>
          <cell r="K143">
            <v>266.66666666666669</v>
          </cell>
          <cell r="L143">
            <v>1502.0184205369389</v>
          </cell>
          <cell r="M143">
            <v>375.50460513423485</v>
          </cell>
          <cell r="N143">
            <v>0.25</v>
          </cell>
        </row>
        <row r="144">
          <cell r="A144" t="str">
            <v>OTH</v>
          </cell>
          <cell r="B144" t="str">
            <v>4-p</v>
          </cell>
          <cell r="C144" t="str">
            <v>vertical cabinet</v>
          </cell>
          <cell r="D144">
            <v>6</v>
          </cell>
          <cell r="E144" t="str">
            <v>FWV06CF6V1</v>
          </cell>
          <cell r="F144">
            <v>160</v>
          </cell>
          <cell r="G144">
            <v>3.4661963550852435</v>
          </cell>
          <cell r="H144">
            <v>216</v>
          </cell>
          <cell r="I144">
            <v>748.69841269841254</v>
          </cell>
          <cell r="J144">
            <v>194.10699588477362</v>
          </cell>
          <cell r="K144">
            <v>288</v>
          </cell>
          <cell r="L144">
            <v>998.26455026455017</v>
          </cell>
          <cell r="M144">
            <v>249.56613756613754</v>
          </cell>
          <cell r="N144">
            <v>0.25</v>
          </cell>
        </row>
        <row r="145">
          <cell r="A145" t="str">
            <v>OTH</v>
          </cell>
          <cell r="B145" t="str">
            <v>4-p</v>
          </cell>
          <cell r="C145" t="str">
            <v>vertical cabinet</v>
          </cell>
          <cell r="D145">
            <v>8</v>
          </cell>
          <cell r="E145" t="str">
            <v>FWV08CF6V1</v>
          </cell>
          <cell r="F145">
            <v>217</v>
          </cell>
          <cell r="G145">
            <v>3.0329218106995879</v>
          </cell>
          <cell r="H145">
            <v>285</v>
          </cell>
          <cell r="I145">
            <v>864.38271604938257</v>
          </cell>
          <cell r="J145">
            <v>206.23868312757199</v>
          </cell>
          <cell r="K145">
            <v>380</v>
          </cell>
          <cell r="L145">
            <v>1152.5102880658435</v>
          </cell>
          <cell r="M145">
            <v>288.12757201646087</v>
          </cell>
          <cell r="N145">
            <v>0.25</v>
          </cell>
        </row>
        <row r="146">
          <cell r="A146" t="str">
            <v>POL</v>
          </cell>
          <cell r="B146" t="str">
            <v>2-p</v>
          </cell>
          <cell r="C146" t="str">
            <v>flexi built in</v>
          </cell>
          <cell r="D146">
            <v>1</v>
          </cell>
          <cell r="E146" t="str">
            <v>FWM01C6V1</v>
          </cell>
          <cell r="F146">
            <v>75</v>
          </cell>
          <cell r="G146">
            <v>0</v>
          </cell>
          <cell r="H146">
            <v>97</v>
          </cell>
          <cell r="I146">
            <v>0</v>
          </cell>
          <cell r="J146">
            <v>0</v>
          </cell>
          <cell r="K146">
            <v>137.39376770538243</v>
          </cell>
          <cell r="L146">
            <v>0</v>
          </cell>
          <cell r="M146">
            <v>0</v>
          </cell>
          <cell r="N146">
            <v>0.29399999999999998</v>
          </cell>
        </row>
        <row r="147">
          <cell r="A147" t="str">
            <v>POL</v>
          </cell>
          <cell r="B147" t="str">
            <v>2-p</v>
          </cell>
          <cell r="C147" t="str">
            <v>flexi built in</v>
          </cell>
          <cell r="D147">
            <v>2</v>
          </cell>
          <cell r="E147" t="str">
            <v>FWM02C6V1</v>
          </cell>
          <cell r="F147">
            <v>82</v>
          </cell>
          <cell r="G147">
            <v>0.49785840262030734</v>
          </cell>
          <cell r="H147">
            <v>107</v>
          </cell>
          <cell r="I147">
            <v>53.270849080372884</v>
          </cell>
          <cell r="J147">
            <v>12.446460065507683</v>
          </cell>
          <cell r="K147">
            <v>151.55807365439094</v>
          </cell>
          <cell r="L147">
            <v>75.454460453785956</v>
          </cell>
          <cell r="M147">
            <v>22.183611373413072</v>
          </cell>
          <cell r="N147">
            <v>0.29399999999999998</v>
          </cell>
        </row>
        <row r="148">
          <cell r="A148" t="str">
            <v>POL</v>
          </cell>
          <cell r="B148" t="str">
            <v>2-p</v>
          </cell>
          <cell r="C148" t="str">
            <v>flexi built in</v>
          </cell>
          <cell r="D148">
            <v>3</v>
          </cell>
          <cell r="E148" t="str">
            <v>FWM03C6V1</v>
          </cell>
          <cell r="F148">
            <v>90</v>
          </cell>
          <cell r="G148">
            <v>7.4678760393046097</v>
          </cell>
          <cell r="H148">
            <v>120</v>
          </cell>
          <cell r="I148">
            <v>896.14512471655314</v>
          </cell>
          <cell r="J148">
            <v>224.03628117913829</v>
          </cell>
          <cell r="K148">
            <v>169.97167138810198</v>
          </cell>
          <cell r="L148">
            <v>1269.3273721197636</v>
          </cell>
          <cell r="M148">
            <v>373.18224740321051</v>
          </cell>
          <cell r="N148">
            <v>0.29399999999999998</v>
          </cell>
        </row>
        <row r="149">
          <cell r="A149" t="str">
            <v>POL</v>
          </cell>
          <cell r="B149" t="str">
            <v>2-p</v>
          </cell>
          <cell r="C149" t="str">
            <v>flexi built in</v>
          </cell>
          <cell r="D149">
            <v>4</v>
          </cell>
          <cell r="E149" t="str">
            <v>FWM04C6V1</v>
          </cell>
          <cell r="F149">
            <v>103</v>
          </cell>
          <cell r="G149">
            <v>3.2360796170319976</v>
          </cell>
          <cell r="H149">
            <v>134</v>
          </cell>
          <cell r="I149">
            <v>433.63466868228767</v>
          </cell>
          <cell r="J149">
            <v>100.31846812799192</v>
          </cell>
          <cell r="K149">
            <v>189.8016997167139</v>
          </cell>
          <cell r="L149">
            <v>614.21341173128576</v>
          </cell>
          <cell r="M149">
            <v>180.57874304899804</v>
          </cell>
          <cell r="N149">
            <v>0.29399999999999998</v>
          </cell>
        </row>
        <row r="150">
          <cell r="A150" t="str">
            <v>POL</v>
          </cell>
          <cell r="B150" t="str">
            <v>2-p</v>
          </cell>
          <cell r="C150" t="str">
            <v>flexi built in</v>
          </cell>
          <cell r="D150">
            <v>6</v>
          </cell>
          <cell r="E150" t="str">
            <v>FWM06C6V1</v>
          </cell>
          <cell r="F150">
            <v>110</v>
          </cell>
          <cell r="G150">
            <v>1.9914336104812294</v>
          </cell>
          <cell r="H150">
            <v>148</v>
          </cell>
          <cell r="I150">
            <v>294.73217435122194</v>
          </cell>
          <cell r="J150">
            <v>75.674477198286709</v>
          </cell>
          <cell r="K150">
            <v>209.63172804532579</v>
          </cell>
          <cell r="L150">
            <v>417.46766905272233</v>
          </cell>
          <cell r="M150">
            <v>122.73549470150037</v>
          </cell>
          <cell r="N150">
            <v>0.29399999999999998</v>
          </cell>
        </row>
        <row r="151">
          <cell r="A151" t="str">
            <v>POL</v>
          </cell>
          <cell r="B151" t="str">
            <v>2-p</v>
          </cell>
          <cell r="C151" t="str">
            <v>flexi built in</v>
          </cell>
          <cell r="D151">
            <v>8</v>
          </cell>
          <cell r="E151" t="str">
            <v>FWM08C6V1</v>
          </cell>
          <cell r="F151">
            <v>145</v>
          </cell>
          <cell r="G151">
            <v>1.7425044091710757</v>
          </cell>
          <cell r="H151">
            <v>196</v>
          </cell>
          <cell r="I151">
            <v>341.53086419753083</v>
          </cell>
          <cell r="J151">
            <v>88.86772486772486</v>
          </cell>
          <cell r="K151">
            <v>277.62039660056661</v>
          </cell>
          <cell r="L151">
            <v>483.75476515231003</v>
          </cell>
          <cell r="M151">
            <v>142.2239009547792</v>
          </cell>
          <cell r="N151">
            <v>0.29399999999999998</v>
          </cell>
        </row>
        <row r="152">
          <cell r="A152" t="str">
            <v>POL</v>
          </cell>
          <cell r="B152" t="str">
            <v>4-p</v>
          </cell>
          <cell r="C152" t="str">
            <v>flexi built in</v>
          </cell>
          <cell r="D152">
            <v>1</v>
          </cell>
          <cell r="E152" t="str">
            <v>FWM01CF6V1</v>
          </cell>
          <cell r="F152">
            <v>92</v>
          </cell>
          <cell r="G152">
            <v>0</v>
          </cell>
          <cell r="H152">
            <v>121</v>
          </cell>
          <cell r="I152">
            <v>0</v>
          </cell>
          <cell r="J152">
            <v>0</v>
          </cell>
          <cell r="K152">
            <v>171.38810198300285</v>
          </cell>
          <cell r="L152">
            <v>0</v>
          </cell>
          <cell r="M152">
            <v>0</v>
          </cell>
          <cell r="N152">
            <v>0.29399999999999998</v>
          </cell>
        </row>
        <row r="153">
          <cell r="A153" t="str">
            <v>POL</v>
          </cell>
          <cell r="B153" t="str">
            <v>4-p</v>
          </cell>
          <cell r="C153" t="str">
            <v>flexi built in</v>
          </cell>
          <cell r="D153">
            <v>2</v>
          </cell>
          <cell r="E153" t="str">
            <v>FWM02CF6V1</v>
          </cell>
          <cell r="F153">
            <v>99</v>
          </cell>
          <cell r="G153">
            <v>0.10531620055429577</v>
          </cell>
          <cell r="H153">
            <v>131</v>
          </cell>
          <cell r="I153">
            <v>13.796422272612746</v>
          </cell>
          <cell r="J153">
            <v>3.3701184177374648</v>
          </cell>
          <cell r="K153">
            <v>185.55240793201133</v>
          </cell>
          <cell r="L153">
            <v>19.541674607100209</v>
          </cell>
          <cell r="M153">
            <v>5.7452523344874615</v>
          </cell>
          <cell r="N153">
            <v>0.29399999999999998</v>
          </cell>
        </row>
        <row r="154">
          <cell r="A154" t="str">
            <v>POL</v>
          </cell>
          <cell r="B154" t="str">
            <v>4-p</v>
          </cell>
          <cell r="C154" t="str">
            <v>flexi built in</v>
          </cell>
          <cell r="D154">
            <v>3</v>
          </cell>
          <cell r="E154" t="str">
            <v>FWM03CF6V1</v>
          </cell>
          <cell r="F154">
            <v>109</v>
          </cell>
          <cell r="G154">
            <v>1.5797430083144368</v>
          </cell>
          <cell r="H154">
            <v>147</v>
          </cell>
          <cell r="I154">
            <v>232.2222222222222</v>
          </cell>
          <cell r="J154">
            <v>60.030234315948597</v>
          </cell>
          <cell r="K154">
            <v>208.21529745042494</v>
          </cell>
          <cell r="L154">
            <v>328.92666037141959</v>
          </cell>
          <cell r="M154">
            <v>96.704438149197372</v>
          </cell>
          <cell r="N154">
            <v>0.29399999999999998</v>
          </cell>
        </row>
        <row r="155">
          <cell r="A155" t="str">
            <v>POL</v>
          </cell>
          <cell r="B155" t="str">
            <v>4-p</v>
          </cell>
          <cell r="C155" t="str">
            <v>flexi built in</v>
          </cell>
          <cell r="D155">
            <v>4</v>
          </cell>
          <cell r="E155" t="str">
            <v>FWM04CF6V1</v>
          </cell>
          <cell r="F155">
            <v>126</v>
          </cell>
          <cell r="G155">
            <v>0.6845553036029226</v>
          </cell>
          <cell r="H155">
            <v>165</v>
          </cell>
          <cell r="I155">
            <v>112.95162509448222</v>
          </cell>
          <cell r="J155">
            <v>26.697656840513982</v>
          </cell>
          <cell r="K155">
            <v>233.71104815864024</v>
          </cell>
          <cell r="L155">
            <v>159.98813752759523</v>
          </cell>
          <cell r="M155">
            <v>47.036512433113003</v>
          </cell>
          <cell r="N155">
            <v>0.29399999999999998</v>
          </cell>
        </row>
        <row r="156">
          <cell r="A156" t="str">
            <v>POL</v>
          </cell>
          <cell r="B156" t="str">
            <v>4-p</v>
          </cell>
          <cell r="C156" t="str">
            <v>flexi built in</v>
          </cell>
          <cell r="D156">
            <v>6</v>
          </cell>
          <cell r="E156" t="str">
            <v>FWM06CF6V1</v>
          </cell>
          <cell r="F156">
            <v>133</v>
          </cell>
          <cell r="G156">
            <v>0.4212648022171831</v>
          </cell>
          <cell r="H156">
            <v>179</v>
          </cell>
          <cell r="I156">
            <v>75.406399596875772</v>
          </cell>
          <cell r="J156">
            <v>19.378180901990422</v>
          </cell>
          <cell r="K156">
            <v>253.54107648725213</v>
          </cell>
          <cell r="L156">
            <v>106.80793144033396</v>
          </cell>
          <cell r="M156">
            <v>31.401531843458184</v>
          </cell>
          <cell r="N156">
            <v>0.29399999999999998</v>
          </cell>
        </row>
        <row r="157">
          <cell r="A157" t="str">
            <v>POL</v>
          </cell>
          <cell r="B157" t="str">
            <v>4-p</v>
          </cell>
          <cell r="C157" t="str">
            <v>flexi built in</v>
          </cell>
          <cell r="D157">
            <v>8</v>
          </cell>
          <cell r="E157" t="str">
            <v>FWM08CF6V1</v>
          </cell>
          <cell r="F157">
            <v>173</v>
          </cell>
          <cell r="G157">
            <v>0.36860670194003525</v>
          </cell>
          <cell r="H157">
            <v>235</v>
          </cell>
          <cell r="I157">
            <v>86.622574955908291</v>
          </cell>
          <cell r="J157">
            <v>22.853615520282187</v>
          </cell>
          <cell r="K157">
            <v>332.86118980169971</v>
          </cell>
          <cell r="L157">
            <v>122.69486537664062</v>
          </cell>
          <cell r="M157">
            <v>36.072290420732344</v>
          </cell>
          <cell r="N157">
            <v>0.29399999999999998</v>
          </cell>
        </row>
        <row r="158">
          <cell r="A158" t="str">
            <v>POL</v>
          </cell>
          <cell r="B158" t="str">
            <v>2-p</v>
          </cell>
          <cell r="C158" t="str">
            <v>flexi cabinet</v>
          </cell>
          <cell r="D158">
            <v>1</v>
          </cell>
          <cell r="E158" t="str">
            <v>FWL01C6V1</v>
          </cell>
          <cell r="F158">
            <v>95</v>
          </cell>
          <cell r="G158">
            <v>0</v>
          </cell>
          <cell r="H158">
            <v>126</v>
          </cell>
          <cell r="I158">
            <v>0</v>
          </cell>
          <cell r="J158">
            <v>0</v>
          </cell>
          <cell r="K158">
            <v>178.47025495750708</v>
          </cell>
          <cell r="L158">
            <v>0</v>
          </cell>
          <cell r="M158">
            <v>0</v>
          </cell>
          <cell r="N158">
            <v>0.29399999999999998</v>
          </cell>
        </row>
        <row r="159">
          <cell r="A159" t="str">
            <v>POL</v>
          </cell>
          <cell r="B159" t="str">
            <v>2-p</v>
          </cell>
          <cell r="C159" t="str">
            <v>flexi cabinet</v>
          </cell>
          <cell r="D159">
            <v>2</v>
          </cell>
          <cell r="E159" t="str">
            <v>FWL02C6V1</v>
          </cell>
          <cell r="F159">
            <v>110</v>
          </cell>
          <cell r="G159">
            <v>0.27513227513227512</v>
          </cell>
          <cell r="H159">
            <v>143</v>
          </cell>
          <cell r="I159">
            <v>39.343915343915342</v>
          </cell>
          <cell r="J159">
            <v>9.0793650793650791</v>
          </cell>
          <cell r="K159">
            <v>202.54957507082153</v>
          </cell>
          <cell r="L159">
            <v>55.727925416310683</v>
          </cell>
          <cell r="M159">
            <v>16.384010072395341</v>
          </cell>
          <cell r="N159">
            <v>0.29399999999999998</v>
          </cell>
        </row>
        <row r="160">
          <cell r="A160" t="str">
            <v>POL</v>
          </cell>
          <cell r="B160" t="str">
            <v>2-p</v>
          </cell>
          <cell r="C160" t="str">
            <v>flexi cabinet</v>
          </cell>
          <cell r="D160">
            <v>3</v>
          </cell>
          <cell r="E160" t="str">
            <v>FWL03C6V1</v>
          </cell>
          <cell r="F160">
            <v>120</v>
          </cell>
          <cell r="G160">
            <v>4.1269841269841265</v>
          </cell>
          <cell r="H160">
            <v>159</v>
          </cell>
          <cell r="I160">
            <v>656.19047619047615</v>
          </cell>
          <cell r="J160">
            <v>160.95238095238093</v>
          </cell>
          <cell r="K160">
            <v>225.21246458923514</v>
          </cell>
          <cell r="L160">
            <v>929.44826655874806</v>
          </cell>
          <cell r="M160">
            <v>273.25779036827197</v>
          </cell>
          <cell r="N160">
            <v>0.29399999999999998</v>
          </cell>
        </row>
        <row r="161">
          <cell r="A161" t="str">
            <v>POL</v>
          </cell>
          <cell r="B161" t="str">
            <v>2-p</v>
          </cell>
          <cell r="C161" t="str">
            <v>flexi cabinet</v>
          </cell>
          <cell r="D161">
            <v>4</v>
          </cell>
          <cell r="E161" t="str">
            <v>FWL04C6V1</v>
          </cell>
          <cell r="F161">
            <v>132</v>
          </cell>
          <cell r="G161">
            <v>1.7883597883597881</v>
          </cell>
          <cell r="H161">
            <v>179</v>
          </cell>
          <cell r="I161">
            <v>320.11640211640207</v>
          </cell>
          <cell r="J161">
            <v>84.052910052910036</v>
          </cell>
          <cell r="K161">
            <v>253.54107648725213</v>
          </cell>
          <cell r="L161">
            <v>453.42266588725505</v>
          </cell>
          <cell r="M161">
            <v>133.30626377085301</v>
          </cell>
          <cell r="N161">
            <v>0.29399999999999998</v>
          </cell>
        </row>
        <row r="162">
          <cell r="A162" t="str">
            <v>POL</v>
          </cell>
          <cell r="B162" t="str">
            <v>2-p</v>
          </cell>
          <cell r="C162" t="str">
            <v>flexi cabinet</v>
          </cell>
          <cell r="D162">
            <v>6</v>
          </cell>
          <cell r="E162" t="str">
            <v>FWL06C6V1</v>
          </cell>
          <cell r="F162">
            <v>142</v>
          </cell>
          <cell r="G162">
            <v>1.1005291005291005</v>
          </cell>
          <cell r="H162">
            <v>198</v>
          </cell>
          <cell r="I162">
            <v>217.9047619047619</v>
          </cell>
          <cell r="J162">
            <v>61.629629629629626</v>
          </cell>
          <cell r="K162">
            <v>280.4532577903683</v>
          </cell>
          <cell r="L162">
            <v>308.64697153648996</v>
          </cell>
          <cell r="M162">
            <v>90.742209631728073</v>
          </cell>
          <cell r="N162">
            <v>0.29399999999999998</v>
          </cell>
        </row>
        <row r="163">
          <cell r="A163" t="str">
            <v>POL</v>
          </cell>
          <cell r="B163" t="str">
            <v>2-p</v>
          </cell>
          <cell r="C163" t="str">
            <v>flexi cabinet</v>
          </cell>
          <cell r="D163">
            <v>8</v>
          </cell>
          <cell r="E163" t="str">
            <v>FWL08C6V1</v>
          </cell>
          <cell r="F163">
            <v>194</v>
          </cell>
          <cell r="G163">
            <v>0.9629629629629628</v>
          </cell>
          <cell r="H163">
            <v>264</v>
          </cell>
          <cell r="I163">
            <v>254.22222222222217</v>
          </cell>
          <cell r="J163">
            <v>67.407407407407391</v>
          </cell>
          <cell r="K163">
            <v>373.93767705382436</v>
          </cell>
          <cell r="L163">
            <v>360.08813345923824</v>
          </cell>
          <cell r="M163">
            <v>105.86591123701604</v>
          </cell>
          <cell r="N163">
            <v>0.29399999999999998</v>
          </cell>
        </row>
        <row r="164">
          <cell r="A164" t="str">
            <v>POL</v>
          </cell>
          <cell r="B164" t="str">
            <v>4-p</v>
          </cell>
          <cell r="C164" t="str">
            <v>flexi cabinet</v>
          </cell>
          <cell r="D164">
            <v>1</v>
          </cell>
          <cell r="E164" t="str">
            <v>FWL01CF6V1</v>
          </cell>
          <cell r="F164">
            <v>112</v>
          </cell>
          <cell r="G164">
            <v>0</v>
          </cell>
          <cell r="H164">
            <v>150</v>
          </cell>
          <cell r="I164">
            <v>0</v>
          </cell>
          <cell r="J164">
            <v>0</v>
          </cell>
          <cell r="K164">
            <v>212.46458923512748</v>
          </cell>
          <cell r="L164">
            <v>0</v>
          </cell>
          <cell r="M164">
            <v>0</v>
          </cell>
          <cell r="N164">
            <v>0.29399999999999998</v>
          </cell>
        </row>
        <row r="165">
          <cell r="A165" t="str">
            <v>POL</v>
          </cell>
          <cell r="B165" t="str">
            <v>4-p</v>
          </cell>
          <cell r="C165" t="str">
            <v>flexi cabinet</v>
          </cell>
          <cell r="D165">
            <v>2</v>
          </cell>
          <cell r="E165" t="str">
            <v>FWL02CF6V1</v>
          </cell>
          <cell r="F165">
            <v>127</v>
          </cell>
          <cell r="G165">
            <v>5.8201058201058198E-2</v>
          </cell>
          <cell r="H165">
            <v>167</v>
          </cell>
          <cell r="I165">
            <v>9.7195767195767182</v>
          </cell>
          <cell r="J165">
            <v>2.3280423280423279</v>
          </cell>
          <cell r="K165">
            <v>236.54390934844193</v>
          </cell>
          <cell r="L165">
            <v>13.767105835094503</v>
          </cell>
          <cell r="M165">
            <v>4.0475291155177837</v>
          </cell>
          <cell r="N165">
            <v>0.29399999999999998</v>
          </cell>
        </row>
        <row r="166">
          <cell r="A166" t="str">
            <v>POL</v>
          </cell>
          <cell r="B166" t="str">
            <v>4-p</v>
          </cell>
          <cell r="C166" t="str">
            <v>flexi cabinet</v>
          </cell>
          <cell r="D166">
            <v>3</v>
          </cell>
          <cell r="E166" t="str">
            <v>FWL03CF6V1</v>
          </cell>
          <cell r="F166">
            <v>139</v>
          </cell>
          <cell r="G166">
            <v>0.87301587301587302</v>
          </cell>
          <cell r="H166">
            <v>186</v>
          </cell>
          <cell r="I166">
            <v>162.38095238095238</v>
          </cell>
          <cell r="J166">
            <v>41.031746031746032</v>
          </cell>
          <cell r="K166">
            <v>263.4560906515581</v>
          </cell>
          <cell r="L166">
            <v>230.00134898151899</v>
          </cell>
          <cell r="M166">
            <v>67.620396600566593</v>
          </cell>
          <cell r="N166">
            <v>0.29399999999999998</v>
          </cell>
        </row>
        <row r="167">
          <cell r="A167" t="str">
            <v>POL</v>
          </cell>
          <cell r="B167" t="str">
            <v>4-p</v>
          </cell>
          <cell r="C167" t="str">
            <v>flexi cabinet</v>
          </cell>
          <cell r="D167">
            <v>4</v>
          </cell>
          <cell r="E167" t="str">
            <v>FWL04CF6V1</v>
          </cell>
          <cell r="F167">
            <v>155</v>
          </cell>
          <cell r="G167">
            <v>0.37830687830687826</v>
          </cell>
          <cell r="H167">
            <v>209</v>
          </cell>
          <cell r="I167">
            <v>79.066137566137556</v>
          </cell>
          <cell r="J167">
            <v>20.428571428571427</v>
          </cell>
          <cell r="K167">
            <v>296.03399433427762</v>
          </cell>
          <cell r="L167">
            <v>111.99169626931665</v>
          </cell>
          <cell r="M167">
            <v>32.925558703179099</v>
          </cell>
          <cell r="N167">
            <v>0.29399999999999998</v>
          </cell>
        </row>
        <row r="168">
          <cell r="A168" t="str">
            <v>POL</v>
          </cell>
          <cell r="B168" t="str">
            <v>4-p</v>
          </cell>
          <cell r="C168" t="str">
            <v>flexi cabinet</v>
          </cell>
          <cell r="D168">
            <v>6</v>
          </cell>
          <cell r="E168" t="str">
            <v>FWL06CF6V1</v>
          </cell>
          <cell r="F168">
            <v>165</v>
          </cell>
          <cell r="G168">
            <v>0.23280423280423279</v>
          </cell>
          <cell r="H168">
            <v>228</v>
          </cell>
          <cell r="I168">
            <v>53.079365079365076</v>
          </cell>
          <cell r="J168">
            <v>14.666666666666666</v>
          </cell>
          <cell r="K168">
            <v>322.94617563739376</v>
          </cell>
          <cell r="L168">
            <v>75.183236656324468</v>
          </cell>
          <cell r="M168">
            <v>22.103871576959392</v>
          </cell>
          <cell r="N168">
            <v>0.29399999999999998</v>
          </cell>
        </row>
        <row r="169">
          <cell r="A169" t="str">
            <v>POL</v>
          </cell>
          <cell r="B169" t="str">
            <v>4-p</v>
          </cell>
          <cell r="C169" t="str">
            <v>flexi cabinet</v>
          </cell>
          <cell r="D169">
            <v>8</v>
          </cell>
          <cell r="E169" t="str">
            <v>FWL08CF6V1</v>
          </cell>
          <cell r="F169">
            <v>222</v>
          </cell>
          <cell r="G169">
            <v>0.20370370370370366</v>
          </cell>
          <cell r="H169">
            <v>303</v>
          </cell>
          <cell r="I169">
            <v>61.722222222222207</v>
          </cell>
          <cell r="J169">
            <v>16.499999999999996</v>
          </cell>
          <cell r="K169">
            <v>429.17847025495752</v>
          </cell>
          <cell r="L169">
            <v>87.425243940824657</v>
          </cell>
          <cell r="M169">
            <v>25.703021718602454</v>
          </cell>
          <cell r="N169">
            <v>0.29399999999999998</v>
          </cell>
        </row>
        <row r="170">
          <cell r="A170" t="str">
            <v>POL</v>
          </cell>
          <cell r="B170" t="str">
            <v>2-p</v>
          </cell>
          <cell r="C170" t="str">
            <v>vertical cabinet</v>
          </cell>
          <cell r="D170">
            <v>1</v>
          </cell>
          <cell r="E170" t="str">
            <v>FWV01C6V1</v>
          </cell>
          <cell r="F170">
            <v>90</v>
          </cell>
          <cell r="G170">
            <v>0</v>
          </cell>
          <cell r="H170">
            <v>121</v>
          </cell>
          <cell r="I170">
            <v>0</v>
          </cell>
          <cell r="J170">
            <v>0</v>
          </cell>
          <cell r="K170">
            <v>171.38810198300285</v>
          </cell>
          <cell r="L170">
            <v>0</v>
          </cell>
          <cell r="M170">
            <v>0</v>
          </cell>
          <cell r="N170">
            <v>0.29399999999999998</v>
          </cell>
        </row>
        <row r="171">
          <cell r="A171" t="str">
            <v>POL</v>
          </cell>
          <cell r="B171" t="str">
            <v>2-p</v>
          </cell>
          <cell r="C171" t="str">
            <v>vertical cabinet</v>
          </cell>
          <cell r="D171">
            <v>2</v>
          </cell>
          <cell r="E171" t="str">
            <v>FWV02C6V1</v>
          </cell>
          <cell r="F171">
            <v>105</v>
          </cell>
          <cell r="G171">
            <v>5.2406147644242874E-2</v>
          </cell>
          <cell r="H171">
            <v>134</v>
          </cell>
          <cell r="I171">
            <v>7.0224237843285451</v>
          </cell>
          <cell r="J171">
            <v>1.5197782816830434</v>
          </cell>
          <cell r="K171">
            <v>189.8016997167139</v>
          </cell>
          <cell r="L171">
            <v>9.9467758984823593</v>
          </cell>
          <cell r="M171">
            <v>2.9243521141538142</v>
          </cell>
          <cell r="N171">
            <v>0.29399999999999998</v>
          </cell>
        </row>
        <row r="172">
          <cell r="A172" t="str">
            <v>POL</v>
          </cell>
          <cell r="B172" t="str">
            <v>2-p</v>
          </cell>
          <cell r="C172" t="str">
            <v>vertical cabinet</v>
          </cell>
          <cell r="D172">
            <v>3</v>
          </cell>
          <cell r="E172" t="str">
            <v>FWV03C6V1</v>
          </cell>
          <cell r="F172">
            <v>115</v>
          </cell>
          <cell r="G172">
            <v>0.7860922146636431</v>
          </cell>
          <cell r="H172">
            <v>150</v>
          </cell>
          <cell r="I172">
            <v>117.91383219954646</v>
          </cell>
          <cell r="J172">
            <v>27.513227513227509</v>
          </cell>
          <cell r="K172">
            <v>212.46458923512748</v>
          </cell>
          <cell r="L172">
            <v>167.01675948944259</v>
          </cell>
          <cell r="M172">
            <v>49.102927289896115</v>
          </cell>
          <cell r="N172">
            <v>0.29399999999999998</v>
          </cell>
        </row>
        <row r="173">
          <cell r="A173" t="str">
            <v>POL</v>
          </cell>
          <cell r="B173" t="str">
            <v>2-p</v>
          </cell>
          <cell r="C173" t="str">
            <v>vertical cabinet</v>
          </cell>
          <cell r="D173">
            <v>4</v>
          </cell>
          <cell r="E173" t="str">
            <v>FWV04C6V1</v>
          </cell>
          <cell r="F173">
            <v>127</v>
          </cell>
          <cell r="G173">
            <v>0.34063995968757871</v>
          </cell>
          <cell r="H173">
            <v>169</v>
          </cell>
          <cell r="I173">
            <v>57.568153187200799</v>
          </cell>
          <cell r="J173">
            <v>14.306878306878305</v>
          </cell>
          <cell r="K173">
            <v>239.37677053824365</v>
          </cell>
          <cell r="L173">
            <v>81.541293466290099</v>
          </cell>
          <cell r="M173">
            <v>23.973140279089293</v>
          </cell>
          <cell r="N173">
            <v>0.29399999999999998</v>
          </cell>
        </row>
        <row r="174">
          <cell r="A174" t="str">
            <v>POL</v>
          </cell>
          <cell r="B174" t="str">
            <v>2-p</v>
          </cell>
          <cell r="C174" t="str">
            <v>vertical cabinet</v>
          </cell>
          <cell r="D174">
            <v>6</v>
          </cell>
          <cell r="E174" t="str">
            <v>FWV06C6V1</v>
          </cell>
          <cell r="F174">
            <v>137</v>
          </cell>
          <cell r="G174">
            <v>0.2096245905769715</v>
          </cell>
          <cell r="H174">
            <v>186</v>
          </cell>
          <cell r="I174">
            <v>38.990173847316697</v>
          </cell>
          <cell r="J174">
            <v>10.271604938271603</v>
          </cell>
          <cell r="K174">
            <v>263.4560906515581</v>
          </cell>
          <cell r="L174">
            <v>55.226875137842356</v>
          </cell>
          <cell r="M174">
            <v>16.236701290525655</v>
          </cell>
          <cell r="N174">
            <v>0.29399999999999998</v>
          </cell>
        </row>
        <row r="175">
          <cell r="A175" t="str">
            <v>POL</v>
          </cell>
          <cell r="B175" t="str">
            <v>2-p</v>
          </cell>
          <cell r="C175" t="str">
            <v>vertical cabinet</v>
          </cell>
          <cell r="D175">
            <v>8</v>
          </cell>
          <cell r="E175" t="str">
            <v>FWV08C6V1</v>
          </cell>
          <cell r="F175">
            <v>189</v>
          </cell>
          <cell r="G175">
            <v>0.18342151675485008</v>
          </cell>
          <cell r="H175">
            <v>246</v>
          </cell>
          <cell r="I175">
            <v>45.12169312169312</v>
          </cell>
          <cell r="J175">
            <v>10.455026455026454</v>
          </cell>
          <cell r="K175">
            <v>348.44192634560909</v>
          </cell>
          <cell r="L175">
            <v>63.911746631293376</v>
          </cell>
          <cell r="M175">
            <v>18.790053509600256</v>
          </cell>
          <cell r="N175">
            <v>0.29399999999999998</v>
          </cell>
        </row>
        <row r="176">
          <cell r="A176" t="str">
            <v>POL</v>
          </cell>
          <cell r="B176" t="str">
            <v>4-p</v>
          </cell>
          <cell r="C176" t="str">
            <v>vertical cabinet</v>
          </cell>
          <cell r="D176">
            <v>1</v>
          </cell>
          <cell r="E176" t="str">
            <v>FWV01CF6V1</v>
          </cell>
          <cell r="F176">
            <v>107</v>
          </cell>
          <cell r="G176">
            <v>0</v>
          </cell>
          <cell r="H176">
            <v>145</v>
          </cell>
          <cell r="I176">
            <v>0</v>
          </cell>
          <cell r="J176">
            <v>0</v>
          </cell>
          <cell r="K176">
            <v>205.38243626062325</v>
          </cell>
          <cell r="L176">
            <v>0</v>
          </cell>
          <cell r="M176">
            <v>0</v>
          </cell>
          <cell r="N176">
            <v>0.29399999999999998</v>
          </cell>
        </row>
        <row r="177">
          <cell r="A177" t="str">
            <v>POL</v>
          </cell>
          <cell r="B177" t="str">
            <v>4-p</v>
          </cell>
          <cell r="C177" t="str">
            <v>vertical cabinet</v>
          </cell>
          <cell r="D177">
            <v>2</v>
          </cell>
          <cell r="E177" t="str">
            <v>FWV02CF6V1</v>
          </cell>
          <cell r="F177">
            <v>122</v>
          </cell>
          <cell r="G177">
            <v>1.1085915847820609E-2</v>
          </cell>
          <cell r="H177">
            <v>159</v>
          </cell>
          <cell r="I177">
            <v>1.7626606198034769</v>
          </cell>
          <cell r="J177">
            <v>0.41017888636936251</v>
          </cell>
          <cell r="K177">
            <v>225.21246458923514</v>
          </cell>
          <cell r="L177">
            <v>2.4966864303165397</v>
          </cell>
          <cell r="M177">
            <v>0.7340258105130627</v>
          </cell>
          <cell r="N177">
            <v>0.29399999999999998</v>
          </cell>
        </row>
        <row r="178">
          <cell r="A178" t="str">
            <v>POL</v>
          </cell>
          <cell r="B178" t="str">
            <v>4-p</v>
          </cell>
          <cell r="C178" t="str">
            <v>vertical cabinet</v>
          </cell>
          <cell r="D178">
            <v>3</v>
          </cell>
          <cell r="E178" t="str">
            <v>FWV03CF6V1</v>
          </cell>
          <cell r="F178">
            <v>134</v>
          </cell>
          <cell r="G178">
            <v>0.16628873771730912</v>
          </cell>
          <cell r="H178">
            <v>178</v>
          </cell>
          <cell r="I178">
            <v>29.599395313681022</v>
          </cell>
          <cell r="J178">
            <v>7.3167044595616009</v>
          </cell>
          <cell r="K178">
            <v>252.12464589235128</v>
          </cell>
          <cell r="L178">
            <v>41.925489112862643</v>
          </cell>
          <cell r="M178">
            <v>12.326093799181617</v>
          </cell>
          <cell r="N178">
            <v>0.29399999999999998</v>
          </cell>
        </row>
        <row r="179">
          <cell r="A179" t="str">
            <v>POL</v>
          </cell>
          <cell r="B179" t="str">
            <v>4-p</v>
          </cell>
          <cell r="C179" t="str">
            <v>vertical cabinet</v>
          </cell>
          <cell r="D179">
            <v>4</v>
          </cell>
          <cell r="E179" t="str">
            <v>FWV04CF6V1</v>
          </cell>
          <cell r="F179">
            <v>150</v>
          </cell>
          <cell r="G179">
            <v>7.2058453010833953E-2</v>
          </cell>
          <cell r="H179">
            <v>200</v>
          </cell>
          <cell r="I179">
            <v>14.411690602166791</v>
          </cell>
          <cell r="J179">
            <v>3.6029226505416978</v>
          </cell>
          <cell r="K179">
            <v>283.28611898016999</v>
          </cell>
          <cell r="L179">
            <v>20.413159493154094</v>
          </cell>
          <cell r="M179">
            <v>6.0014688909873053</v>
          </cell>
          <cell r="N179">
            <v>0.29399999999999998</v>
          </cell>
        </row>
        <row r="180">
          <cell r="A180" t="str">
            <v>POL</v>
          </cell>
          <cell r="B180" t="str">
            <v>4-p</v>
          </cell>
          <cell r="C180" t="str">
            <v>vertical cabinet</v>
          </cell>
          <cell r="D180">
            <v>6</v>
          </cell>
          <cell r="E180" t="str">
            <v>FWV06CF6V1</v>
          </cell>
          <cell r="F180">
            <v>160</v>
          </cell>
          <cell r="G180">
            <v>4.4343663391282435E-2</v>
          </cell>
          <cell r="H180">
            <v>216</v>
          </cell>
          <cell r="I180">
            <v>9.5782312925170068</v>
          </cell>
          <cell r="J180">
            <v>2.4832451499118164</v>
          </cell>
          <cell r="K180">
            <v>305.94900849858357</v>
          </cell>
          <cell r="L180">
            <v>13.566899847757799</v>
          </cell>
          <cell r="M180">
            <v>3.9886685552407926</v>
          </cell>
          <cell r="N180">
            <v>0.29399999999999998</v>
          </cell>
        </row>
        <row r="181">
          <cell r="A181" t="str">
            <v>POL</v>
          </cell>
          <cell r="B181" t="str">
            <v>4-p</v>
          </cell>
          <cell r="C181" t="str">
            <v>vertical cabinet</v>
          </cell>
          <cell r="D181">
            <v>8</v>
          </cell>
          <cell r="E181" t="str">
            <v>FWV08CF6V1</v>
          </cell>
          <cell r="F181">
            <v>217</v>
          </cell>
          <cell r="G181">
            <v>3.8800705467372132E-2</v>
          </cell>
          <cell r="H181">
            <v>285</v>
          </cell>
          <cell r="I181">
            <v>11.058201058201057</v>
          </cell>
          <cell r="J181">
            <v>2.638447971781305</v>
          </cell>
          <cell r="K181">
            <v>403.68271954674225</v>
          </cell>
          <cell r="L181">
            <v>15.663174303400933</v>
          </cell>
          <cell r="M181">
            <v>4.6049732451998757</v>
          </cell>
          <cell r="N181">
            <v>0.29399999999999998</v>
          </cell>
        </row>
        <row r="182">
          <cell r="A182" t="str">
            <v>CE</v>
          </cell>
          <cell r="B182" t="str">
            <v>2-p</v>
          </cell>
          <cell r="C182" t="str">
            <v>flexi built in</v>
          </cell>
          <cell r="D182">
            <v>1</v>
          </cell>
          <cell r="E182" t="str">
            <v>FWM01C6V1</v>
          </cell>
          <cell r="F182">
            <v>75</v>
          </cell>
          <cell r="G182">
            <v>22.213384231468279</v>
          </cell>
          <cell r="H182">
            <v>97</v>
          </cell>
          <cell r="I182">
            <v>2154.698270452423</v>
          </cell>
          <cell r="J182">
            <v>488.69445309230213</v>
          </cell>
          <cell r="K182">
            <v>131.79347826086956</v>
          </cell>
          <cell r="L182">
            <v>2927.5791718103574</v>
          </cell>
          <cell r="M182">
            <v>772.88090135793425</v>
          </cell>
          <cell r="N182">
            <v>0.26400000000000001</v>
          </cell>
        </row>
        <row r="183">
          <cell r="A183" t="str">
            <v>CE</v>
          </cell>
          <cell r="B183" t="str">
            <v>2-p</v>
          </cell>
          <cell r="C183" t="str">
            <v>flexi built in</v>
          </cell>
          <cell r="D183">
            <v>2</v>
          </cell>
          <cell r="E183" t="str">
            <v>FWM02C6V1</v>
          </cell>
          <cell r="F183">
            <v>82</v>
          </cell>
          <cell r="G183">
            <v>450.16103146628569</v>
          </cell>
          <cell r="H183">
            <v>107</v>
          </cell>
          <cell r="I183">
            <v>48167.230366892567</v>
          </cell>
          <cell r="J183">
            <v>11254.025786657143</v>
          </cell>
          <cell r="K183">
            <v>145.38043478260869</v>
          </cell>
          <cell r="L183">
            <v>65444.606476756206</v>
          </cell>
          <cell r="M183">
            <v>17277.376109863635</v>
          </cell>
          <cell r="N183">
            <v>0.26400000000000001</v>
          </cell>
        </row>
        <row r="184">
          <cell r="A184" t="str">
            <v>CE</v>
          </cell>
          <cell r="B184" t="str">
            <v>2-p</v>
          </cell>
          <cell r="C184" t="str">
            <v>flexi built in</v>
          </cell>
          <cell r="D184">
            <v>3</v>
          </cell>
          <cell r="E184" t="str">
            <v>FWM03C6V1</v>
          </cell>
          <cell r="F184">
            <v>90</v>
          </cell>
          <cell r="G184">
            <v>442.45434714108239</v>
          </cell>
          <cell r="H184">
            <v>120</v>
          </cell>
          <cell r="I184">
            <v>53094.521656929886</v>
          </cell>
          <cell r="J184">
            <v>13273.630414232472</v>
          </cell>
          <cell r="K184">
            <v>163.04347826086956</v>
          </cell>
          <cell r="L184">
            <v>72139.295729524296</v>
          </cell>
          <cell r="M184">
            <v>19044.774072594417</v>
          </cell>
          <cell r="N184">
            <v>0.26400000000000001</v>
          </cell>
        </row>
        <row r="185">
          <cell r="A185" t="str">
            <v>CE</v>
          </cell>
          <cell r="B185" t="str">
            <v>2-p</v>
          </cell>
          <cell r="C185" t="str">
            <v>flexi built in</v>
          </cell>
          <cell r="D185">
            <v>4</v>
          </cell>
          <cell r="E185" t="str">
            <v>FWM04C6V1</v>
          </cell>
          <cell r="F185">
            <v>103</v>
          </cell>
          <cell r="G185">
            <v>276.98730133524731</v>
          </cell>
          <cell r="H185">
            <v>134</v>
          </cell>
          <cell r="I185">
            <v>37116.298378923137</v>
          </cell>
          <cell r="J185">
            <v>8586.6063413926659</v>
          </cell>
          <cell r="K185">
            <v>182.06521739130434</v>
          </cell>
          <cell r="L185">
            <v>50429.753232232528</v>
          </cell>
          <cell r="M185">
            <v>13313.454853309386</v>
          </cell>
          <cell r="N185">
            <v>0.26400000000000001</v>
          </cell>
        </row>
        <row r="186">
          <cell r="A186" t="str">
            <v>CE</v>
          </cell>
          <cell r="B186" t="str">
            <v>2-p</v>
          </cell>
          <cell r="C186" t="str">
            <v>flexi built in</v>
          </cell>
          <cell r="D186">
            <v>6</v>
          </cell>
          <cell r="E186" t="str">
            <v>FWM06C6V1</v>
          </cell>
          <cell r="F186">
            <v>110</v>
          </cell>
          <cell r="G186">
            <v>350.88080398278464</v>
          </cell>
          <cell r="H186">
            <v>148</v>
          </cell>
          <cell r="I186">
            <v>51930.358989452128</v>
          </cell>
          <cell r="J186">
            <v>13333.470551345816</v>
          </cell>
          <cell r="K186">
            <v>201.08695652173913</v>
          </cell>
          <cell r="L186">
            <v>70557.55297479908</v>
          </cell>
          <cell r="M186">
            <v>18627.193985346956</v>
          </cell>
          <cell r="N186">
            <v>0.26400000000000001</v>
          </cell>
        </row>
        <row r="187">
          <cell r="A187" t="str">
            <v>CE</v>
          </cell>
          <cell r="B187" t="str">
            <v>2-p</v>
          </cell>
          <cell r="C187" t="str">
            <v>flexi built in</v>
          </cell>
          <cell r="D187">
            <v>8</v>
          </cell>
          <cell r="E187" t="str">
            <v>FWM08C6V1</v>
          </cell>
          <cell r="F187">
            <v>145</v>
          </cell>
          <cell r="G187">
            <v>270.64062012625641</v>
          </cell>
          <cell r="H187">
            <v>196</v>
          </cell>
          <cell r="I187">
            <v>53045.561544746255</v>
          </cell>
          <cell r="J187">
            <v>13802.671626439076</v>
          </cell>
          <cell r="K187">
            <v>266.30434782608694</v>
          </cell>
          <cell r="L187">
            <v>72072.773837970453</v>
          </cell>
          <cell r="M187">
            <v>19027.212293224195</v>
          </cell>
          <cell r="N187">
            <v>0.26400000000000001</v>
          </cell>
        </row>
        <row r="188">
          <cell r="A188" t="str">
            <v>CE</v>
          </cell>
          <cell r="B188" t="str">
            <v>4-p</v>
          </cell>
          <cell r="C188" t="str">
            <v>flexi built in</v>
          </cell>
          <cell r="D188">
            <v>1</v>
          </cell>
          <cell r="E188" t="str">
            <v>FWM01CF6V1</v>
          </cell>
          <cell r="F188">
            <v>92</v>
          </cell>
          <cell r="G188">
            <v>11.957874621627454</v>
          </cell>
          <cell r="H188">
            <v>121</v>
          </cell>
          <cell r="I188">
            <v>1446.9028292169219</v>
          </cell>
          <cell r="J188">
            <v>346.77836402719618</v>
          </cell>
          <cell r="K188">
            <v>164.40217391304347</v>
          </cell>
          <cell r="L188">
            <v>1965.9005831751656</v>
          </cell>
          <cell r="M188">
            <v>518.99775395824361</v>
          </cell>
          <cell r="N188">
            <v>0.26400000000000001</v>
          </cell>
        </row>
        <row r="189">
          <cell r="A189" t="str">
            <v>CE</v>
          </cell>
          <cell r="B189" t="str">
            <v>4-p</v>
          </cell>
          <cell r="C189" t="str">
            <v>flexi built in</v>
          </cell>
          <cell r="D189">
            <v>2</v>
          </cell>
          <cell r="E189" t="str">
            <v>FWM02CF6V1</v>
          </cell>
          <cell r="F189">
            <v>99</v>
          </cell>
          <cell r="G189">
            <v>242.32998978114412</v>
          </cell>
          <cell r="H189">
            <v>131</v>
          </cell>
          <cell r="I189">
            <v>31745.228661329878</v>
          </cell>
          <cell r="J189">
            <v>7754.5596729966119</v>
          </cell>
          <cell r="K189">
            <v>177.98913043478262</v>
          </cell>
          <cell r="L189">
            <v>43132.104159415598</v>
          </cell>
          <cell r="M189">
            <v>11386.875498085721</v>
          </cell>
          <cell r="N189">
            <v>0.26400000000000001</v>
          </cell>
        </row>
        <row r="190">
          <cell r="A190" t="str">
            <v>CE</v>
          </cell>
          <cell r="B190" t="str">
            <v>4-p</v>
          </cell>
          <cell r="C190" t="str">
            <v>flexi built in</v>
          </cell>
          <cell r="D190">
            <v>3</v>
          </cell>
          <cell r="E190" t="str">
            <v>FWM03CF6V1</v>
          </cell>
          <cell r="F190">
            <v>109</v>
          </cell>
          <cell r="G190">
            <v>238.18133940221213</v>
          </cell>
          <cell r="H190">
            <v>147</v>
          </cell>
          <cell r="I190">
            <v>35012.656892125182</v>
          </cell>
          <cell r="J190">
            <v>9050.8908972840618</v>
          </cell>
          <cell r="K190">
            <v>199.72826086956522</v>
          </cell>
          <cell r="L190">
            <v>47571.544690387476</v>
          </cell>
          <cell r="M190">
            <v>12558.887798262294</v>
          </cell>
          <cell r="N190">
            <v>0.26400000000000001</v>
          </cell>
        </row>
        <row r="191">
          <cell r="A191" t="str">
            <v>CE</v>
          </cell>
          <cell r="B191" t="str">
            <v>4-p</v>
          </cell>
          <cell r="C191" t="str">
            <v>flexi built in</v>
          </cell>
          <cell r="D191">
            <v>4</v>
          </cell>
          <cell r="E191" t="str">
            <v>FWM04CF6V1</v>
          </cell>
          <cell r="F191">
            <v>126</v>
          </cell>
          <cell r="G191">
            <v>149.10737538396683</v>
          </cell>
          <cell r="H191">
            <v>165</v>
          </cell>
          <cell r="I191">
            <v>24602.716938354526</v>
          </cell>
          <cell r="J191">
            <v>5815.1876399747061</v>
          </cell>
          <cell r="K191">
            <v>224.18478260869566</v>
          </cell>
          <cell r="L191">
            <v>33427.604535807783</v>
          </cell>
          <cell r="M191">
            <v>8824.8875974532548</v>
          </cell>
          <cell r="N191">
            <v>0.26400000000000001</v>
          </cell>
        </row>
        <row r="192">
          <cell r="A192" t="str">
            <v>CE</v>
          </cell>
          <cell r="B192" t="str">
            <v>4-p</v>
          </cell>
          <cell r="C192" t="str">
            <v>flexi built in</v>
          </cell>
          <cell r="D192">
            <v>6</v>
          </cell>
          <cell r="E192" t="str">
            <v>FWM06CF6V1</v>
          </cell>
          <cell r="F192">
            <v>133</v>
          </cell>
          <cell r="G192">
            <v>188.88561137019693</v>
          </cell>
          <cell r="H192">
            <v>179</v>
          </cell>
          <cell r="I192">
            <v>33810.524435265252</v>
          </cell>
          <cell r="J192">
            <v>8688.7381230290594</v>
          </cell>
          <cell r="K192">
            <v>243.20652173913044</v>
          </cell>
          <cell r="L192">
            <v>45938.212547914743</v>
          </cell>
          <cell r="M192">
            <v>12127.688112649492</v>
          </cell>
          <cell r="N192">
            <v>0.26400000000000001</v>
          </cell>
        </row>
        <row r="193">
          <cell r="A193" t="str">
            <v>CE</v>
          </cell>
          <cell r="B193" t="str">
            <v>4-p</v>
          </cell>
          <cell r="C193" t="str">
            <v>flexi built in</v>
          </cell>
          <cell r="D193">
            <v>8</v>
          </cell>
          <cell r="E193" t="str">
            <v>FWM08CF6V1</v>
          </cell>
          <cell r="F193">
            <v>173</v>
          </cell>
          <cell r="G193">
            <v>145.69083977778757</v>
          </cell>
          <cell r="H193">
            <v>235</v>
          </cell>
          <cell r="I193">
            <v>34237.34734778008</v>
          </cell>
          <cell r="J193">
            <v>9032.8320662228289</v>
          </cell>
          <cell r="K193">
            <v>319.29347826086956</v>
          </cell>
          <cell r="L193">
            <v>46518.134983396849</v>
          </cell>
          <cell r="M193">
            <v>12280.787635616767</v>
          </cell>
          <cell r="N193">
            <v>0.26400000000000001</v>
          </cell>
        </row>
        <row r="194">
          <cell r="A194" t="str">
            <v>CE</v>
          </cell>
          <cell r="B194" t="str">
            <v>2-p</v>
          </cell>
          <cell r="C194" t="str">
            <v>flexi cabinet</v>
          </cell>
          <cell r="D194">
            <v>1</v>
          </cell>
          <cell r="E194" t="str">
            <v>FWL01C6V1</v>
          </cell>
          <cell r="F194">
            <v>95</v>
          </cell>
          <cell r="G194">
            <v>5.1654632838082106</v>
          </cell>
          <cell r="H194">
            <v>126</v>
          </cell>
          <cell r="I194">
            <v>650.84837375983454</v>
          </cell>
          <cell r="J194">
            <v>160.12936179805453</v>
          </cell>
          <cell r="K194">
            <v>171.19565217391303</v>
          </cell>
          <cell r="L194">
            <v>884.30485565194908</v>
          </cell>
          <cell r="M194">
            <v>233.45648189211451</v>
          </cell>
          <cell r="N194">
            <v>0.26400000000000001</v>
          </cell>
        </row>
        <row r="195">
          <cell r="A195" t="str">
            <v>CE</v>
          </cell>
          <cell r="B195" t="str">
            <v>2-p</v>
          </cell>
          <cell r="C195" t="str">
            <v>flexi cabinet</v>
          </cell>
          <cell r="D195">
            <v>2</v>
          </cell>
          <cell r="E195" t="str">
            <v>FWL02C6V1</v>
          </cell>
          <cell r="F195">
            <v>110</v>
          </cell>
          <cell r="G195">
            <v>104.67969471064394</v>
          </cell>
          <cell r="H195">
            <v>143</v>
          </cell>
          <cell r="I195">
            <v>14969.196343622083</v>
          </cell>
          <cell r="J195">
            <v>3454.4299254512503</v>
          </cell>
          <cell r="K195">
            <v>194.29347826086956</v>
          </cell>
          <cell r="L195">
            <v>20338.581988616963</v>
          </cell>
          <cell r="M195">
            <v>5369.385644994878</v>
          </cell>
          <cell r="N195">
            <v>0.26400000000000001</v>
          </cell>
        </row>
        <row r="196">
          <cell r="A196" t="str">
            <v>CE</v>
          </cell>
          <cell r="B196" t="str">
            <v>2-p</v>
          </cell>
          <cell r="C196" t="str">
            <v>flexi cabinet</v>
          </cell>
          <cell r="D196">
            <v>3</v>
          </cell>
          <cell r="E196" t="str">
            <v>FWL03C6V1</v>
          </cell>
          <cell r="F196">
            <v>120</v>
          </cell>
          <cell r="G196">
            <v>102.88759520401661</v>
          </cell>
          <cell r="H196">
            <v>159</v>
          </cell>
          <cell r="I196">
            <v>16359.12763743864</v>
          </cell>
          <cell r="J196">
            <v>4012.6162129566478</v>
          </cell>
          <cell r="K196">
            <v>216.03260869565219</v>
          </cell>
          <cell r="L196">
            <v>22227.075594345981</v>
          </cell>
          <cell r="M196">
            <v>5867.9479569073401</v>
          </cell>
          <cell r="N196">
            <v>0.26400000000000001</v>
          </cell>
        </row>
        <row r="197">
          <cell r="A197" t="str">
            <v>CE</v>
          </cell>
          <cell r="B197" t="str">
            <v>2-p</v>
          </cell>
          <cell r="C197" t="str">
            <v>flexi cabinet</v>
          </cell>
          <cell r="D197">
            <v>4</v>
          </cell>
          <cell r="E197" t="str">
            <v>FWL04C6V1</v>
          </cell>
          <cell r="F197">
            <v>132</v>
          </cell>
          <cell r="G197">
            <v>64.410164620547278</v>
          </cell>
          <cell r="H197">
            <v>179</v>
          </cell>
          <cell r="I197">
            <v>11529.419467077963</v>
          </cell>
          <cell r="J197">
            <v>3027.2777371657221</v>
          </cell>
          <cell r="K197">
            <v>243.20652173913044</v>
          </cell>
          <cell r="L197">
            <v>15664.972102008102</v>
          </cell>
          <cell r="M197">
            <v>4135.552634930139</v>
          </cell>
          <cell r="N197">
            <v>0.26400000000000001</v>
          </cell>
        </row>
        <row r="198">
          <cell r="A198" t="str">
            <v>CE</v>
          </cell>
          <cell r="B198" t="str">
            <v>2-p</v>
          </cell>
          <cell r="C198" t="str">
            <v>flexi cabinet</v>
          </cell>
          <cell r="D198">
            <v>6</v>
          </cell>
          <cell r="E198" t="str">
            <v>FWL06C6V1</v>
          </cell>
          <cell r="F198">
            <v>142</v>
          </cell>
          <cell r="G198">
            <v>81.593236360562358</v>
          </cell>
          <cell r="H198">
            <v>198</v>
          </cell>
          <cell r="I198">
            <v>16155.460799391347</v>
          </cell>
          <cell r="J198">
            <v>4569.2212361914917</v>
          </cell>
          <cell r="K198">
            <v>269.02173913043481</v>
          </cell>
          <cell r="L198">
            <v>21950.354346999116</v>
          </cell>
          <cell r="M198">
            <v>5794.8935476077677</v>
          </cell>
          <cell r="N198">
            <v>0.26400000000000001</v>
          </cell>
        </row>
        <row r="199">
          <cell r="A199" t="str">
            <v>CE</v>
          </cell>
          <cell r="B199" t="str">
            <v>2-p</v>
          </cell>
          <cell r="C199" t="str">
            <v>flexi cabinet</v>
          </cell>
          <cell r="D199">
            <v>8</v>
          </cell>
          <cell r="E199" t="str">
            <v>FWL08C6V1</v>
          </cell>
          <cell r="F199">
            <v>194</v>
          </cell>
          <cell r="G199">
            <v>62.934317968030655</v>
          </cell>
          <cell r="H199">
            <v>264</v>
          </cell>
          <cell r="I199">
            <v>16614.659943560095</v>
          </cell>
          <cell r="J199">
            <v>4405.4022577621454</v>
          </cell>
          <cell r="K199">
            <v>358.69565217391306</v>
          </cell>
          <cell r="L199">
            <v>22574.266227663171</v>
          </cell>
          <cell r="M199">
            <v>5959.606284103078</v>
          </cell>
          <cell r="N199">
            <v>0.26400000000000001</v>
          </cell>
        </row>
        <row r="200">
          <cell r="A200" t="str">
            <v>CE</v>
          </cell>
          <cell r="B200" t="str">
            <v>4-p</v>
          </cell>
          <cell r="C200" t="str">
            <v>flexi cabinet</v>
          </cell>
          <cell r="D200">
            <v>1</v>
          </cell>
          <cell r="E200" t="str">
            <v>FWL01CF6V1</v>
          </cell>
          <cell r="F200">
            <v>112</v>
          </cell>
          <cell r="G200">
            <v>2.7806642007702682</v>
          </cell>
          <cell r="H200">
            <v>150</v>
          </cell>
          <cell r="I200">
            <v>417.09963011554021</v>
          </cell>
          <cell r="J200">
            <v>105.66523962927019</v>
          </cell>
          <cell r="K200">
            <v>203.80434782608697</v>
          </cell>
          <cell r="L200">
            <v>566.71145396133181</v>
          </cell>
          <cell r="M200">
            <v>149.61182384579163</v>
          </cell>
          <cell r="N200">
            <v>0.26400000000000001</v>
          </cell>
        </row>
        <row r="201">
          <cell r="A201" t="str">
            <v>CE</v>
          </cell>
          <cell r="B201" t="str">
            <v>4-p</v>
          </cell>
          <cell r="C201" t="str">
            <v>flexi cabinet</v>
          </cell>
          <cell r="D201">
            <v>2</v>
          </cell>
          <cell r="E201" t="str">
            <v>FWL02CF6V1</v>
          </cell>
          <cell r="F201">
            <v>127</v>
          </cell>
          <cell r="G201">
            <v>56.351011252344414</v>
          </cell>
          <cell r="H201">
            <v>167</v>
          </cell>
          <cell r="I201">
            <v>9410.618879141517</v>
          </cell>
          <cell r="J201">
            <v>2254.0404500937766</v>
          </cell>
          <cell r="K201">
            <v>226.90217391304347</v>
          </cell>
          <cell r="L201">
            <v>12786.166955355322</v>
          </cell>
          <cell r="M201">
            <v>3375.5480762138045</v>
          </cell>
          <cell r="N201">
            <v>0.26400000000000001</v>
          </cell>
        </row>
        <row r="202">
          <cell r="A202" t="str">
            <v>CE</v>
          </cell>
          <cell r="B202" t="str">
            <v>4-p</v>
          </cell>
          <cell r="C202" t="str">
            <v>flexi cabinet</v>
          </cell>
          <cell r="D202">
            <v>3</v>
          </cell>
          <cell r="E202" t="str">
            <v>FWL03CF6V1</v>
          </cell>
          <cell r="F202">
            <v>139</v>
          </cell>
          <cell r="G202">
            <v>55.386291019424114</v>
          </cell>
          <cell r="H202">
            <v>186</v>
          </cell>
          <cell r="I202">
            <v>10301.850129612885</v>
          </cell>
          <cell r="J202">
            <v>2603.1556779129332</v>
          </cell>
          <cell r="K202">
            <v>252.71739130434784</v>
          </cell>
          <cell r="L202">
            <v>13997.07898045229</v>
          </cell>
          <cell r="M202">
            <v>3695.2288508394054</v>
          </cell>
          <cell r="N202">
            <v>0.26400000000000001</v>
          </cell>
        </row>
        <row r="203">
          <cell r="A203" t="str">
            <v>CE</v>
          </cell>
          <cell r="B203" t="str">
            <v>4-p</v>
          </cell>
          <cell r="C203" t="str">
            <v>flexi cabinet</v>
          </cell>
          <cell r="D203">
            <v>4</v>
          </cell>
          <cell r="E203" t="str">
            <v>FWL04CF6V1</v>
          </cell>
          <cell r="F203">
            <v>155</v>
          </cell>
          <cell r="G203">
            <v>34.673180136135379</v>
          </cell>
          <cell r="H203">
            <v>209</v>
          </cell>
          <cell r="I203">
            <v>7246.6946484522941</v>
          </cell>
          <cell r="J203">
            <v>1872.3517273513105</v>
          </cell>
          <cell r="K203">
            <v>283.96739130434781</v>
          </cell>
          <cell r="L203">
            <v>9846.0525114840948</v>
          </cell>
          <cell r="M203">
            <v>2599.3578630318007</v>
          </cell>
          <cell r="N203">
            <v>0.26400000000000001</v>
          </cell>
        </row>
        <row r="204">
          <cell r="A204" t="str">
            <v>CE</v>
          </cell>
          <cell r="B204" t="str">
            <v>4-p</v>
          </cell>
          <cell r="C204" t="str">
            <v>flexi cabinet</v>
          </cell>
          <cell r="D204">
            <v>6</v>
          </cell>
          <cell r="E204" t="str">
            <v>FWL06CF6V1</v>
          </cell>
          <cell r="F204">
            <v>165</v>
          </cell>
          <cell r="G204">
            <v>43.923144722371177</v>
          </cell>
          <cell r="H204">
            <v>228</v>
          </cell>
          <cell r="I204">
            <v>10014.476996700629</v>
          </cell>
          <cell r="J204">
            <v>2767.1581175093843</v>
          </cell>
          <cell r="K204">
            <v>309.78260869565219</v>
          </cell>
          <cell r="L204">
            <v>13606.626354212811</v>
          </cell>
          <cell r="M204">
            <v>3592.1493575121826</v>
          </cell>
          <cell r="N204">
            <v>0.26400000000000001</v>
          </cell>
        </row>
        <row r="205">
          <cell r="A205" t="str">
            <v>CE</v>
          </cell>
          <cell r="B205" t="str">
            <v>4-p</v>
          </cell>
          <cell r="C205" t="str">
            <v>flexi cabinet</v>
          </cell>
          <cell r="D205">
            <v>8</v>
          </cell>
          <cell r="E205" t="str">
            <v>FWL08CF6V1</v>
          </cell>
          <cell r="F205">
            <v>222</v>
          </cell>
          <cell r="G205">
            <v>33.878704650201023</v>
          </cell>
          <cell r="H205">
            <v>303</v>
          </cell>
          <cell r="I205">
            <v>10265.247509010909</v>
          </cell>
          <cell r="J205">
            <v>2744.1750766662826</v>
          </cell>
          <cell r="K205">
            <v>411.68478260869568</v>
          </cell>
          <cell r="L205">
            <v>13947.347158982215</v>
          </cell>
          <cell r="M205">
            <v>3682.0996499713056</v>
          </cell>
          <cell r="N205">
            <v>0.26400000000000001</v>
          </cell>
        </row>
        <row r="206">
          <cell r="A206" t="str">
            <v>CE</v>
          </cell>
          <cell r="B206" t="str">
            <v>2-p</v>
          </cell>
          <cell r="C206" t="str">
            <v>vertical cabinet</v>
          </cell>
          <cell r="D206">
            <v>1</v>
          </cell>
          <cell r="E206" t="str">
            <v>FWV01C6V1</v>
          </cell>
          <cell r="F206">
            <v>90</v>
          </cell>
          <cell r="G206">
            <v>14.030003754372851</v>
          </cell>
          <cell r="H206">
            <v>121</v>
          </cell>
          <cell r="I206">
            <v>1697.6304542791149</v>
          </cell>
          <cell r="J206">
            <v>434.93011638555839</v>
          </cell>
          <cell r="K206">
            <v>164.40217391304347</v>
          </cell>
          <cell r="L206">
            <v>2306.5631172270582</v>
          </cell>
          <cell r="M206">
            <v>608.9326629479433</v>
          </cell>
          <cell r="N206">
            <v>0.26400000000000001</v>
          </cell>
        </row>
        <row r="207">
          <cell r="A207" t="str">
            <v>CE</v>
          </cell>
          <cell r="B207" t="str">
            <v>2-p</v>
          </cell>
          <cell r="C207" t="str">
            <v>vertical cabinet</v>
          </cell>
          <cell r="D207">
            <v>2</v>
          </cell>
          <cell r="E207" t="str">
            <v>FWV02C6V1</v>
          </cell>
          <cell r="F207">
            <v>105</v>
          </cell>
          <cell r="G207">
            <v>284.32232098147432</v>
          </cell>
          <cell r="H207">
            <v>134</v>
          </cell>
          <cell r="I207">
            <v>38099.191011517556</v>
          </cell>
          <cell r="J207">
            <v>8245.3473084627549</v>
          </cell>
          <cell r="K207">
            <v>182.06521739130434</v>
          </cell>
          <cell r="L207">
            <v>51765.205178692333</v>
          </cell>
          <cell r="M207">
            <v>13666.014167174775</v>
          </cell>
          <cell r="N207">
            <v>0.26400000000000001</v>
          </cell>
        </row>
        <row r="208">
          <cell r="A208" t="str">
            <v>CE</v>
          </cell>
          <cell r="B208" t="str">
            <v>2-p</v>
          </cell>
          <cell r="C208" t="str">
            <v>vertical cabinet</v>
          </cell>
          <cell r="D208">
            <v>3</v>
          </cell>
          <cell r="E208" t="str">
            <v>FWV03C6V1</v>
          </cell>
          <cell r="F208">
            <v>115</v>
          </cell>
          <cell r="G208">
            <v>279.45476865852856</v>
          </cell>
          <cell r="H208">
            <v>150</v>
          </cell>
          <cell r="I208">
            <v>41918.215298779287</v>
          </cell>
          <cell r="J208">
            <v>9780.9169030484991</v>
          </cell>
          <cell r="K208">
            <v>203.80434782608697</v>
          </cell>
          <cell r="L208">
            <v>56954.096873341419</v>
          </cell>
          <cell r="M208">
            <v>15035.881574562138</v>
          </cell>
          <cell r="N208">
            <v>0.26400000000000001</v>
          </cell>
        </row>
        <row r="209">
          <cell r="A209" t="str">
            <v>CE</v>
          </cell>
          <cell r="B209" t="str">
            <v>2-p</v>
          </cell>
          <cell r="C209" t="str">
            <v>vertical cabinet</v>
          </cell>
          <cell r="D209">
            <v>4</v>
          </cell>
          <cell r="E209" t="str">
            <v>FWV04C6V1</v>
          </cell>
          <cell r="F209">
            <v>127</v>
          </cell>
          <cell r="G209">
            <v>174.94555701881245</v>
          </cell>
          <cell r="H209">
            <v>169</v>
          </cell>
          <cell r="I209">
            <v>29565.799136179303</v>
          </cell>
          <cell r="J209">
            <v>7347.7133947901229</v>
          </cell>
          <cell r="K209">
            <v>229.61956521739131</v>
          </cell>
          <cell r="L209">
            <v>40170.922739374058</v>
          </cell>
          <cell r="M209">
            <v>10605.123603194752</v>
          </cell>
          <cell r="N209">
            <v>0.26400000000000001</v>
          </cell>
        </row>
        <row r="210">
          <cell r="A210" t="str">
            <v>CE</v>
          </cell>
          <cell r="B210" t="str">
            <v>2-p</v>
          </cell>
          <cell r="C210" t="str">
            <v>vertical cabinet</v>
          </cell>
          <cell r="D210">
            <v>6</v>
          </cell>
          <cell r="E210" t="str">
            <v>FWV06C6V1</v>
          </cell>
          <cell r="F210">
            <v>137</v>
          </cell>
          <cell r="G210">
            <v>221.61679399764461</v>
          </cell>
          <cell r="H210">
            <v>186</v>
          </cell>
          <cell r="I210">
            <v>41220.723683561897</v>
          </cell>
          <cell r="J210">
            <v>10859.222905884586</v>
          </cell>
          <cell r="K210">
            <v>252.71739130434784</v>
          </cell>
          <cell r="L210">
            <v>56006.418048317799</v>
          </cell>
          <cell r="M210">
            <v>14785.694364755902</v>
          </cell>
          <cell r="N210">
            <v>0.26400000000000001</v>
          </cell>
        </row>
        <row r="211">
          <cell r="A211" t="str">
            <v>CE</v>
          </cell>
          <cell r="B211" t="str">
            <v>2-p</v>
          </cell>
          <cell r="C211" t="str">
            <v>vertical cabinet</v>
          </cell>
          <cell r="D211">
            <v>8</v>
          </cell>
          <cell r="E211" t="str">
            <v>FWV08C6V1</v>
          </cell>
          <cell r="F211">
            <v>189</v>
          </cell>
          <cell r="G211">
            <v>170.9369845175631</v>
          </cell>
          <cell r="H211">
            <v>246</v>
          </cell>
          <cell r="I211">
            <v>42050.498191320527</v>
          </cell>
          <cell r="J211">
            <v>9743.4081175010961</v>
          </cell>
          <cell r="K211">
            <v>334.23913043478262</v>
          </cell>
          <cell r="L211">
            <v>57133.829064294194</v>
          </cell>
          <cell r="M211">
            <v>15083.330872973669</v>
          </cell>
          <cell r="N211">
            <v>0.26400000000000001</v>
          </cell>
        </row>
        <row r="212">
          <cell r="A212" t="str">
            <v>CE</v>
          </cell>
          <cell r="B212" t="str">
            <v>4-p</v>
          </cell>
          <cell r="C212" t="str">
            <v>vertical cabinet</v>
          </cell>
          <cell r="D212">
            <v>1</v>
          </cell>
          <cell r="E212" t="str">
            <v>FWV01CF6V1</v>
          </cell>
          <cell r="F212">
            <v>107</v>
          </cell>
          <cell r="G212">
            <v>7.5526099079529443</v>
          </cell>
          <cell r="H212">
            <v>145</v>
          </cell>
          <cell r="I212">
            <v>1095.128436653177</v>
          </cell>
          <cell r="J212">
            <v>286.99917650221187</v>
          </cell>
          <cell r="K212">
            <v>197.0108695652174</v>
          </cell>
          <cell r="L212">
            <v>1487.9462454526861</v>
          </cell>
          <cell r="M212">
            <v>392.81780879950924</v>
          </cell>
          <cell r="N212">
            <v>0.26400000000000001</v>
          </cell>
        </row>
        <row r="213">
          <cell r="A213" t="str">
            <v>CE</v>
          </cell>
          <cell r="B213" t="str">
            <v>4-p</v>
          </cell>
          <cell r="C213" t="str">
            <v>vertical cabinet</v>
          </cell>
          <cell r="D213">
            <v>2</v>
          </cell>
          <cell r="E213" t="str">
            <v>FWV02CF6V1</v>
          </cell>
          <cell r="F213">
            <v>122</v>
          </cell>
          <cell r="G213">
            <v>153.05595180810764</v>
          </cell>
          <cell r="H213">
            <v>159</v>
          </cell>
          <cell r="I213">
            <v>24335.896337489114</v>
          </cell>
          <cell r="J213">
            <v>5663.0702168999824</v>
          </cell>
          <cell r="K213">
            <v>216.03260869565219</v>
          </cell>
          <cell r="L213">
            <v>33065.076545501513</v>
          </cell>
          <cell r="M213">
            <v>8729.1802080124016</v>
          </cell>
          <cell r="N213">
            <v>0.26400000000000001</v>
          </cell>
        </row>
        <row r="214">
          <cell r="A214" t="str">
            <v>CE</v>
          </cell>
          <cell r="B214" t="str">
            <v>4-p</v>
          </cell>
          <cell r="C214" t="str">
            <v>vertical cabinet</v>
          </cell>
          <cell r="D214">
            <v>3</v>
          </cell>
          <cell r="E214" t="str">
            <v>FWV03CF6V1</v>
          </cell>
          <cell r="F214">
            <v>134</v>
          </cell>
          <cell r="G214">
            <v>150.43565857473618</v>
          </cell>
          <cell r="H214">
            <v>178</v>
          </cell>
          <cell r="I214">
            <v>26777.547226303039</v>
          </cell>
          <cell r="J214">
            <v>6619.1689772883919</v>
          </cell>
          <cell r="K214">
            <v>241.84782608695653</v>
          </cell>
          <cell r="L214">
            <v>36382.536992259564</v>
          </cell>
          <cell r="M214">
            <v>9604.9897659565268</v>
          </cell>
          <cell r="N214">
            <v>0.26400000000000001</v>
          </cell>
        </row>
        <row r="215">
          <cell r="A215" t="str">
            <v>CE</v>
          </cell>
          <cell r="B215" t="str">
            <v>4-p</v>
          </cell>
          <cell r="C215" t="str">
            <v>vertical cabinet</v>
          </cell>
          <cell r="D215">
            <v>4</v>
          </cell>
          <cell r="E215" t="str">
            <v>FWV04CF6V1</v>
          </cell>
          <cell r="F215">
            <v>150</v>
          </cell>
          <cell r="G215">
            <v>94.176421505290776</v>
          </cell>
          <cell r="H215">
            <v>200</v>
          </cell>
          <cell r="I215">
            <v>18835.284301058156</v>
          </cell>
          <cell r="J215">
            <v>4708.8210752645391</v>
          </cell>
          <cell r="K215">
            <v>271.73913043478262</v>
          </cell>
          <cell r="L215">
            <v>25591.418887307278</v>
          </cell>
          <cell r="M215">
            <v>6756.1345862491225</v>
          </cell>
          <cell r="N215">
            <v>0.26400000000000001</v>
          </cell>
        </row>
        <row r="216">
          <cell r="A216" t="str">
            <v>CE</v>
          </cell>
          <cell r="B216" t="str">
            <v>4-p</v>
          </cell>
          <cell r="C216" t="str">
            <v>vertical cabinet</v>
          </cell>
          <cell r="D216">
            <v>6</v>
          </cell>
          <cell r="E216" t="str">
            <v>FWV06CF6V1</v>
          </cell>
          <cell r="F216">
            <v>160</v>
          </cell>
          <cell r="G216">
            <v>119.30040956644038</v>
          </cell>
          <cell r="H216">
            <v>216</v>
          </cell>
          <cell r="I216">
            <v>25768.888466351123</v>
          </cell>
          <cell r="J216">
            <v>6680.822935720661</v>
          </cell>
          <cell r="K216">
            <v>293.47826086956525</v>
          </cell>
          <cell r="L216">
            <v>35012.07672058577</v>
          </cell>
          <cell r="M216">
            <v>9243.1882542346448</v>
          </cell>
          <cell r="N216">
            <v>0.26400000000000001</v>
          </cell>
        </row>
        <row r="217">
          <cell r="A217" t="str">
            <v>CE</v>
          </cell>
          <cell r="B217" t="str">
            <v>4-p</v>
          </cell>
          <cell r="C217" t="str">
            <v>vertical cabinet</v>
          </cell>
          <cell r="D217">
            <v>8</v>
          </cell>
          <cell r="E217" t="str">
            <v>FWV08CF6V1</v>
          </cell>
          <cell r="F217">
            <v>217</v>
          </cell>
          <cell r="G217">
            <v>92.01853296016138</v>
          </cell>
          <cell r="H217">
            <v>285</v>
          </cell>
          <cell r="I217">
            <v>26225.281893645992</v>
          </cell>
          <cell r="J217">
            <v>6257.2602412909737</v>
          </cell>
          <cell r="K217">
            <v>387.22826086956525</v>
          </cell>
          <cell r="L217">
            <v>35632.176485932061</v>
          </cell>
          <cell r="M217">
            <v>9406.8945922860657</v>
          </cell>
          <cell r="N217">
            <v>0.26400000000000001</v>
          </cell>
        </row>
        <row r="218">
          <cell r="A218" t="str">
            <v>HUN</v>
          </cell>
          <cell r="B218" t="str">
            <v>2-p</v>
          </cell>
          <cell r="C218" t="str">
            <v>flexi built in</v>
          </cell>
          <cell r="D218">
            <v>1</v>
          </cell>
          <cell r="E218" t="str">
            <v>FWM01C6V1</v>
          </cell>
          <cell r="F218">
            <v>75</v>
          </cell>
          <cell r="G218">
            <v>0</v>
          </cell>
          <cell r="H218">
            <v>97</v>
          </cell>
          <cell r="I218">
            <v>0</v>
          </cell>
          <cell r="J218">
            <v>0</v>
          </cell>
          <cell r="K218">
            <v>131.79347826086956</v>
          </cell>
          <cell r="L218">
            <v>0</v>
          </cell>
          <cell r="M218">
            <v>0</v>
          </cell>
          <cell r="N218">
            <v>0.26400000000000001</v>
          </cell>
        </row>
        <row r="219">
          <cell r="A219" t="str">
            <v>HUN</v>
          </cell>
          <cell r="B219" t="str">
            <v>2-p</v>
          </cell>
          <cell r="C219" t="str">
            <v>flexi built in</v>
          </cell>
          <cell r="D219">
            <v>2</v>
          </cell>
          <cell r="E219" t="str">
            <v>FWM02C6V1</v>
          </cell>
          <cell r="F219">
            <v>82</v>
          </cell>
          <cell r="G219">
            <v>0</v>
          </cell>
          <cell r="H219">
            <v>107</v>
          </cell>
          <cell r="I219">
            <v>0</v>
          </cell>
          <cell r="J219">
            <v>0</v>
          </cell>
          <cell r="K219">
            <v>145.38043478260869</v>
          </cell>
          <cell r="L219">
            <v>0</v>
          </cell>
          <cell r="M219">
            <v>0</v>
          </cell>
          <cell r="N219">
            <v>0.26400000000000001</v>
          </cell>
        </row>
        <row r="220">
          <cell r="A220" t="str">
            <v>HUN</v>
          </cell>
          <cell r="B220" t="str">
            <v>2-p</v>
          </cell>
          <cell r="C220" t="str">
            <v>flexi built in</v>
          </cell>
          <cell r="D220">
            <v>3</v>
          </cell>
          <cell r="E220" t="str">
            <v>FWM03C6V1</v>
          </cell>
          <cell r="F220">
            <v>90</v>
          </cell>
          <cell r="G220">
            <v>0</v>
          </cell>
          <cell r="H220">
            <v>120</v>
          </cell>
          <cell r="I220">
            <v>0</v>
          </cell>
          <cell r="J220">
            <v>0</v>
          </cell>
          <cell r="K220">
            <v>163.04347826086956</v>
          </cell>
          <cell r="L220">
            <v>0</v>
          </cell>
          <cell r="M220">
            <v>0</v>
          </cell>
          <cell r="N220">
            <v>0.26400000000000001</v>
          </cell>
        </row>
        <row r="221">
          <cell r="A221" t="str">
            <v>HUN</v>
          </cell>
          <cell r="B221" t="str">
            <v>2-p</v>
          </cell>
          <cell r="C221" t="str">
            <v>flexi built in</v>
          </cell>
          <cell r="D221">
            <v>4</v>
          </cell>
          <cell r="E221" t="str">
            <v>FWM04C6V1</v>
          </cell>
          <cell r="F221">
            <v>103</v>
          </cell>
          <cell r="G221">
            <v>0</v>
          </cell>
          <cell r="H221">
            <v>134</v>
          </cell>
          <cell r="I221">
            <v>0</v>
          </cell>
          <cell r="J221">
            <v>0</v>
          </cell>
          <cell r="K221">
            <v>182.06521739130434</v>
          </cell>
          <cell r="L221">
            <v>0</v>
          </cell>
          <cell r="M221">
            <v>0</v>
          </cell>
          <cell r="N221">
            <v>0.26400000000000001</v>
          </cell>
        </row>
        <row r="222">
          <cell r="A222" t="str">
            <v>HUN</v>
          </cell>
          <cell r="B222" t="str">
            <v>2-p</v>
          </cell>
          <cell r="C222" t="str">
            <v>flexi built in</v>
          </cell>
          <cell r="D222">
            <v>6</v>
          </cell>
          <cell r="E222" t="str">
            <v>FWM06C6V1</v>
          </cell>
          <cell r="F222">
            <v>110</v>
          </cell>
          <cell r="G222">
            <v>0</v>
          </cell>
          <cell r="H222">
            <v>148</v>
          </cell>
          <cell r="I222">
            <v>0</v>
          </cell>
          <cell r="J222">
            <v>0</v>
          </cell>
          <cell r="K222">
            <v>201.08695652173913</v>
          </cell>
          <cell r="L222">
            <v>0</v>
          </cell>
          <cell r="M222">
            <v>0</v>
          </cell>
          <cell r="N222">
            <v>0.26400000000000001</v>
          </cell>
        </row>
        <row r="223">
          <cell r="A223" t="str">
            <v>HUN</v>
          </cell>
          <cell r="B223" t="str">
            <v>2-p</v>
          </cell>
          <cell r="C223" t="str">
            <v>flexi built in</v>
          </cell>
          <cell r="D223">
            <v>8</v>
          </cell>
          <cell r="E223" t="str">
            <v>FWM08C6V1</v>
          </cell>
          <cell r="F223">
            <v>145</v>
          </cell>
          <cell r="G223">
            <v>0</v>
          </cell>
          <cell r="H223">
            <v>196</v>
          </cell>
          <cell r="I223">
            <v>0</v>
          </cell>
          <cell r="J223">
            <v>0</v>
          </cell>
          <cell r="K223">
            <v>266.30434782608694</v>
          </cell>
          <cell r="L223">
            <v>0</v>
          </cell>
          <cell r="M223">
            <v>0</v>
          </cell>
          <cell r="N223">
            <v>0.26400000000000001</v>
          </cell>
        </row>
        <row r="224">
          <cell r="A224" t="str">
            <v>HUN</v>
          </cell>
          <cell r="B224" t="str">
            <v>4-p</v>
          </cell>
          <cell r="C224" t="str">
            <v>flexi built in</v>
          </cell>
          <cell r="D224">
            <v>1</v>
          </cell>
          <cell r="E224" t="str">
            <v>FWM01CF6V1</v>
          </cell>
          <cell r="F224">
            <v>92</v>
          </cell>
          <cell r="G224">
            <v>0</v>
          </cell>
          <cell r="H224">
            <v>121</v>
          </cell>
          <cell r="I224">
            <v>0</v>
          </cell>
          <cell r="J224">
            <v>0</v>
          </cell>
          <cell r="K224">
            <v>164.40217391304347</v>
          </cell>
          <cell r="L224">
            <v>0</v>
          </cell>
          <cell r="M224">
            <v>0</v>
          </cell>
          <cell r="N224">
            <v>0.26400000000000001</v>
          </cell>
        </row>
        <row r="225">
          <cell r="A225" t="str">
            <v>HUN</v>
          </cell>
          <cell r="B225" t="str">
            <v>4-p</v>
          </cell>
          <cell r="C225" t="str">
            <v>flexi built in</v>
          </cell>
          <cell r="D225">
            <v>2</v>
          </cell>
          <cell r="E225" t="str">
            <v>FWM02CF6V1</v>
          </cell>
          <cell r="F225">
            <v>99</v>
          </cell>
          <cell r="G225">
            <v>0</v>
          </cell>
          <cell r="H225">
            <v>131</v>
          </cell>
          <cell r="I225">
            <v>0</v>
          </cell>
          <cell r="J225">
            <v>0</v>
          </cell>
          <cell r="K225">
            <v>177.98913043478262</v>
          </cell>
          <cell r="L225">
            <v>0</v>
          </cell>
          <cell r="M225">
            <v>0</v>
          </cell>
          <cell r="N225">
            <v>0.26400000000000001</v>
          </cell>
        </row>
        <row r="226">
          <cell r="A226" t="str">
            <v>HUN</v>
          </cell>
          <cell r="B226" t="str">
            <v>4-p</v>
          </cell>
          <cell r="C226" t="str">
            <v>flexi built in</v>
          </cell>
          <cell r="D226">
            <v>3</v>
          </cell>
          <cell r="E226" t="str">
            <v>FWM03CF6V1</v>
          </cell>
          <cell r="F226">
            <v>109</v>
          </cell>
          <cell r="G226">
            <v>0</v>
          </cell>
          <cell r="H226">
            <v>147</v>
          </cell>
          <cell r="I226">
            <v>0</v>
          </cell>
          <cell r="J226">
            <v>0</v>
          </cell>
          <cell r="K226">
            <v>199.72826086956522</v>
          </cell>
          <cell r="L226">
            <v>0</v>
          </cell>
          <cell r="M226">
            <v>0</v>
          </cell>
          <cell r="N226">
            <v>0.26400000000000001</v>
          </cell>
        </row>
        <row r="227">
          <cell r="A227" t="str">
            <v>HUN</v>
          </cell>
          <cell r="B227" t="str">
            <v>4-p</v>
          </cell>
          <cell r="C227" t="str">
            <v>flexi built in</v>
          </cell>
          <cell r="D227">
            <v>4</v>
          </cell>
          <cell r="E227" t="str">
            <v>FWM04CF6V1</v>
          </cell>
          <cell r="F227">
            <v>126</v>
          </cell>
          <cell r="G227">
            <v>0</v>
          </cell>
          <cell r="H227">
            <v>165</v>
          </cell>
          <cell r="I227">
            <v>0</v>
          </cell>
          <cell r="J227">
            <v>0</v>
          </cell>
          <cell r="K227">
            <v>224.18478260869566</v>
          </cell>
          <cell r="L227">
            <v>0</v>
          </cell>
          <cell r="M227">
            <v>0</v>
          </cell>
          <cell r="N227">
            <v>0.26400000000000001</v>
          </cell>
        </row>
        <row r="228">
          <cell r="A228" t="str">
            <v>HUN</v>
          </cell>
          <cell r="B228" t="str">
            <v>4-p</v>
          </cell>
          <cell r="C228" t="str">
            <v>flexi built in</v>
          </cell>
          <cell r="D228">
            <v>6</v>
          </cell>
          <cell r="E228" t="str">
            <v>FWM06CF6V1</v>
          </cell>
          <cell r="F228">
            <v>133</v>
          </cell>
          <cell r="G228">
            <v>0</v>
          </cell>
          <cell r="H228">
            <v>179</v>
          </cell>
          <cell r="I228">
            <v>0</v>
          </cell>
          <cell r="J228">
            <v>0</v>
          </cell>
          <cell r="K228">
            <v>243.20652173913044</v>
          </cell>
          <cell r="L228">
            <v>0</v>
          </cell>
          <cell r="M228">
            <v>0</v>
          </cell>
          <cell r="N228">
            <v>0.26400000000000001</v>
          </cell>
        </row>
        <row r="229">
          <cell r="A229" t="str">
            <v>HUN</v>
          </cell>
          <cell r="B229" t="str">
            <v>4-p</v>
          </cell>
          <cell r="C229" t="str">
            <v>flexi built in</v>
          </cell>
          <cell r="D229">
            <v>8</v>
          </cell>
          <cell r="E229" t="str">
            <v>FWM08CF6V1</v>
          </cell>
          <cell r="F229">
            <v>173</v>
          </cell>
          <cell r="G229">
            <v>0</v>
          </cell>
          <cell r="H229">
            <v>235</v>
          </cell>
          <cell r="I229">
            <v>0</v>
          </cell>
          <cell r="J229">
            <v>0</v>
          </cell>
          <cell r="K229">
            <v>319.29347826086956</v>
          </cell>
          <cell r="L229">
            <v>0</v>
          </cell>
          <cell r="M229">
            <v>0</v>
          </cell>
          <cell r="N229">
            <v>0.26400000000000001</v>
          </cell>
        </row>
        <row r="230">
          <cell r="A230" t="str">
            <v>HUN</v>
          </cell>
          <cell r="B230" t="str">
            <v>2-p</v>
          </cell>
          <cell r="C230" t="str">
            <v>flexi cabinet</v>
          </cell>
          <cell r="D230">
            <v>1</v>
          </cell>
          <cell r="E230" t="str">
            <v>FWL01C6V1</v>
          </cell>
          <cell r="F230">
            <v>95</v>
          </cell>
          <cell r="G230">
            <v>0</v>
          </cell>
          <cell r="H230">
            <v>126</v>
          </cell>
          <cell r="I230">
            <v>0</v>
          </cell>
          <cell r="J230">
            <v>0</v>
          </cell>
          <cell r="K230">
            <v>171.19565217391303</v>
          </cell>
          <cell r="L230">
            <v>0</v>
          </cell>
          <cell r="M230">
            <v>0</v>
          </cell>
          <cell r="N230">
            <v>0.26400000000000001</v>
          </cell>
        </row>
        <row r="231">
          <cell r="A231" t="str">
            <v>HUN</v>
          </cell>
          <cell r="B231" t="str">
            <v>2-p</v>
          </cell>
          <cell r="C231" t="str">
            <v>flexi cabinet</v>
          </cell>
          <cell r="D231">
            <v>2</v>
          </cell>
          <cell r="E231" t="str">
            <v>FWL02C6V1</v>
          </cell>
          <cell r="F231">
            <v>110</v>
          </cell>
          <cell r="G231">
            <v>0</v>
          </cell>
          <cell r="H231">
            <v>143</v>
          </cell>
          <cell r="I231">
            <v>0</v>
          </cell>
          <cell r="J231">
            <v>0</v>
          </cell>
          <cell r="K231">
            <v>194.29347826086956</v>
          </cell>
          <cell r="L231">
            <v>0</v>
          </cell>
          <cell r="M231">
            <v>0</v>
          </cell>
          <cell r="N231">
            <v>0.26400000000000001</v>
          </cell>
        </row>
        <row r="232">
          <cell r="A232" t="str">
            <v>HUN</v>
          </cell>
          <cell r="B232" t="str">
            <v>2-p</v>
          </cell>
          <cell r="C232" t="str">
            <v>flexi cabinet</v>
          </cell>
          <cell r="D232">
            <v>3</v>
          </cell>
          <cell r="E232" t="str">
            <v>FWL03C6V1</v>
          </cell>
          <cell r="F232">
            <v>120</v>
          </cell>
          <cell r="G232">
            <v>0</v>
          </cell>
          <cell r="H232">
            <v>159</v>
          </cell>
          <cell r="I232">
            <v>0</v>
          </cell>
          <cell r="J232">
            <v>0</v>
          </cell>
          <cell r="K232">
            <v>216.03260869565219</v>
          </cell>
          <cell r="L232">
            <v>0</v>
          </cell>
          <cell r="M232">
            <v>0</v>
          </cell>
          <cell r="N232">
            <v>0.26400000000000001</v>
          </cell>
        </row>
        <row r="233">
          <cell r="A233" t="str">
            <v>HUN</v>
          </cell>
          <cell r="B233" t="str">
            <v>2-p</v>
          </cell>
          <cell r="C233" t="str">
            <v>flexi cabinet</v>
          </cell>
          <cell r="D233">
            <v>4</v>
          </cell>
          <cell r="E233" t="str">
            <v>FWL04C6V1</v>
          </cell>
          <cell r="F233">
            <v>132</v>
          </cell>
          <cell r="G233">
            <v>0</v>
          </cell>
          <cell r="H233">
            <v>179</v>
          </cell>
          <cell r="I233">
            <v>0</v>
          </cell>
          <cell r="J233">
            <v>0</v>
          </cell>
          <cell r="K233">
            <v>243.20652173913044</v>
          </cell>
          <cell r="L233">
            <v>0</v>
          </cell>
          <cell r="M233">
            <v>0</v>
          </cell>
          <cell r="N233">
            <v>0.26400000000000001</v>
          </cell>
        </row>
        <row r="234">
          <cell r="A234" t="str">
            <v>HUN</v>
          </cell>
          <cell r="B234" t="str">
            <v>2-p</v>
          </cell>
          <cell r="C234" t="str">
            <v>flexi cabinet</v>
          </cell>
          <cell r="D234">
            <v>6</v>
          </cell>
          <cell r="E234" t="str">
            <v>FWL06C6V1</v>
          </cell>
          <cell r="F234">
            <v>142</v>
          </cell>
          <cell r="G234">
            <v>0</v>
          </cell>
          <cell r="H234">
            <v>198</v>
          </cell>
          <cell r="I234">
            <v>0</v>
          </cell>
          <cell r="J234">
            <v>0</v>
          </cell>
          <cell r="K234">
            <v>269.02173913043481</v>
          </cell>
          <cell r="L234">
            <v>0</v>
          </cell>
          <cell r="M234">
            <v>0</v>
          </cell>
          <cell r="N234">
            <v>0.26400000000000001</v>
          </cell>
        </row>
        <row r="235">
          <cell r="A235" t="str">
            <v>HUN</v>
          </cell>
          <cell r="B235" t="str">
            <v>2-p</v>
          </cell>
          <cell r="C235" t="str">
            <v>flexi cabinet</v>
          </cell>
          <cell r="D235">
            <v>8</v>
          </cell>
          <cell r="E235" t="str">
            <v>FWL08C6V1</v>
          </cell>
          <cell r="F235">
            <v>194</v>
          </cell>
          <cell r="G235">
            <v>0</v>
          </cell>
          <cell r="H235">
            <v>264</v>
          </cell>
          <cell r="I235">
            <v>0</v>
          </cell>
          <cell r="J235">
            <v>0</v>
          </cell>
          <cell r="K235">
            <v>358.69565217391306</v>
          </cell>
          <cell r="L235">
            <v>0</v>
          </cell>
          <cell r="M235">
            <v>0</v>
          </cell>
          <cell r="N235">
            <v>0.26400000000000001</v>
          </cell>
        </row>
        <row r="236">
          <cell r="A236" t="str">
            <v>HUN</v>
          </cell>
          <cell r="B236" t="str">
            <v>4-p</v>
          </cell>
          <cell r="C236" t="str">
            <v>flexi cabinet</v>
          </cell>
          <cell r="D236">
            <v>1</v>
          </cell>
          <cell r="E236" t="str">
            <v>FWL01CF6V1</v>
          </cell>
          <cell r="F236">
            <v>112</v>
          </cell>
          <cell r="G236">
            <v>0</v>
          </cell>
          <cell r="H236">
            <v>150</v>
          </cell>
          <cell r="I236">
            <v>0</v>
          </cell>
          <cell r="J236">
            <v>0</v>
          </cell>
          <cell r="K236">
            <v>203.80434782608697</v>
          </cell>
          <cell r="L236">
            <v>0</v>
          </cell>
          <cell r="M236">
            <v>0</v>
          </cell>
          <cell r="N236">
            <v>0.26400000000000001</v>
          </cell>
        </row>
        <row r="237">
          <cell r="A237" t="str">
            <v>HUN</v>
          </cell>
          <cell r="B237" t="str">
            <v>4-p</v>
          </cell>
          <cell r="C237" t="str">
            <v>flexi cabinet</v>
          </cell>
          <cell r="D237">
            <v>2</v>
          </cell>
          <cell r="E237" t="str">
            <v>FWL02CF6V1</v>
          </cell>
          <cell r="F237">
            <v>127</v>
          </cell>
          <cell r="G237">
            <v>0</v>
          </cell>
          <cell r="H237">
            <v>167</v>
          </cell>
          <cell r="I237">
            <v>0</v>
          </cell>
          <cell r="J237">
            <v>0</v>
          </cell>
          <cell r="K237">
            <v>226.90217391304347</v>
          </cell>
          <cell r="L237">
            <v>0</v>
          </cell>
          <cell r="M237">
            <v>0</v>
          </cell>
          <cell r="N237">
            <v>0.26400000000000001</v>
          </cell>
        </row>
        <row r="238">
          <cell r="A238" t="str">
            <v>HUN</v>
          </cell>
          <cell r="B238" t="str">
            <v>4-p</v>
          </cell>
          <cell r="C238" t="str">
            <v>flexi cabinet</v>
          </cell>
          <cell r="D238">
            <v>3</v>
          </cell>
          <cell r="E238" t="str">
            <v>FWL03CF6V1</v>
          </cell>
          <cell r="F238">
            <v>139</v>
          </cell>
          <cell r="G238">
            <v>0</v>
          </cell>
          <cell r="H238">
            <v>186</v>
          </cell>
          <cell r="I238">
            <v>0</v>
          </cell>
          <cell r="J238">
            <v>0</v>
          </cell>
          <cell r="K238">
            <v>252.71739130434784</v>
          </cell>
          <cell r="L238">
            <v>0</v>
          </cell>
          <cell r="M238">
            <v>0</v>
          </cell>
          <cell r="N238">
            <v>0.26400000000000001</v>
          </cell>
        </row>
        <row r="239">
          <cell r="A239" t="str">
            <v>HUN</v>
          </cell>
          <cell r="B239" t="str">
            <v>4-p</v>
          </cell>
          <cell r="C239" t="str">
            <v>flexi cabinet</v>
          </cell>
          <cell r="D239">
            <v>4</v>
          </cell>
          <cell r="E239" t="str">
            <v>FWL04CF6V1</v>
          </cell>
          <cell r="F239">
            <v>155</v>
          </cell>
          <cell r="G239">
            <v>0</v>
          </cell>
          <cell r="H239">
            <v>209</v>
          </cell>
          <cell r="I239">
            <v>0</v>
          </cell>
          <cell r="J239">
            <v>0</v>
          </cell>
          <cell r="K239">
            <v>283.96739130434781</v>
          </cell>
          <cell r="L239">
            <v>0</v>
          </cell>
          <cell r="M239">
            <v>0</v>
          </cell>
          <cell r="N239">
            <v>0.26400000000000001</v>
          </cell>
        </row>
        <row r="240">
          <cell r="A240" t="str">
            <v>HUN</v>
          </cell>
          <cell r="B240" t="str">
            <v>4-p</v>
          </cell>
          <cell r="C240" t="str">
            <v>flexi cabinet</v>
          </cell>
          <cell r="D240">
            <v>6</v>
          </cell>
          <cell r="E240" t="str">
            <v>FWL06CF6V1</v>
          </cell>
          <cell r="F240">
            <v>165</v>
          </cell>
          <cell r="G240">
            <v>0</v>
          </cell>
          <cell r="H240">
            <v>228</v>
          </cell>
          <cell r="I240">
            <v>0</v>
          </cell>
          <cell r="J240">
            <v>0</v>
          </cell>
          <cell r="K240">
            <v>309.78260869565219</v>
          </cell>
          <cell r="L240">
            <v>0</v>
          </cell>
          <cell r="M240">
            <v>0</v>
          </cell>
          <cell r="N240">
            <v>0.26400000000000001</v>
          </cell>
        </row>
        <row r="241">
          <cell r="A241" t="str">
            <v>HUN</v>
          </cell>
          <cell r="B241" t="str">
            <v>4-p</v>
          </cell>
          <cell r="C241" t="str">
            <v>flexi cabinet</v>
          </cell>
          <cell r="D241">
            <v>8</v>
          </cell>
          <cell r="E241" t="str">
            <v>FWL08CF6V1</v>
          </cell>
          <cell r="F241">
            <v>222</v>
          </cell>
          <cell r="G241">
            <v>0</v>
          </cell>
          <cell r="H241">
            <v>303</v>
          </cell>
          <cell r="I241">
            <v>0</v>
          </cell>
          <cell r="J241">
            <v>0</v>
          </cell>
          <cell r="K241">
            <v>411.68478260869568</v>
          </cell>
          <cell r="L241">
            <v>0</v>
          </cell>
          <cell r="M241">
            <v>0</v>
          </cell>
          <cell r="N241">
            <v>0.26400000000000001</v>
          </cell>
        </row>
        <row r="242">
          <cell r="A242" t="str">
            <v>HUN</v>
          </cell>
          <cell r="B242" t="str">
            <v>2-p</v>
          </cell>
          <cell r="C242" t="str">
            <v>vertical cabinet</v>
          </cell>
          <cell r="D242">
            <v>1</v>
          </cell>
          <cell r="E242" t="str">
            <v>FWV01C6V1</v>
          </cell>
          <cell r="F242">
            <v>90</v>
          </cell>
          <cell r="G242">
            <v>0</v>
          </cell>
          <cell r="H242">
            <v>121</v>
          </cell>
          <cell r="I242">
            <v>0</v>
          </cell>
          <cell r="J242">
            <v>0</v>
          </cell>
          <cell r="K242">
            <v>164.40217391304347</v>
          </cell>
          <cell r="L242">
            <v>0</v>
          </cell>
          <cell r="M242">
            <v>0</v>
          </cell>
          <cell r="N242">
            <v>0.26400000000000001</v>
          </cell>
        </row>
        <row r="243">
          <cell r="A243" t="str">
            <v>HUN</v>
          </cell>
          <cell r="B243" t="str">
            <v>2-p</v>
          </cell>
          <cell r="C243" t="str">
            <v>vertical cabinet</v>
          </cell>
          <cell r="D243">
            <v>2</v>
          </cell>
          <cell r="E243" t="str">
            <v>FWV02C6V1</v>
          </cell>
          <cell r="F243">
            <v>105</v>
          </cell>
          <cell r="G243">
            <v>0</v>
          </cell>
          <cell r="H243">
            <v>134</v>
          </cell>
          <cell r="I243">
            <v>0</v>
          </cell>
          <cell r="J243">
            <v>0</v>
          </cell>
          <cell r="K243">
            <v>182.06521739130434</v>
          </cell>
          <cell r="L243">
            <v>0</v>
          </cell>
          <cell r="M243">
            <v>0</v>
          </cell>
          <cell r="N243">
            <v>0.26400000000000001</v>
          </cell>
        </row>
        <row r="244">
          <cell r="A244" t="str">
            <v>HUN</v>
          </cell>
          <cell r="B244" t="str">
            <v>2-p</v>
          </cell>
          <cell r="C244" t="str">
            <v>vertical cabinet</v>
          </cell>
          <cell r="D244">
            <v>3</v>
          </cell>
          <cell r="E244" t="str">
            <v>FWV03C6V1</v>
          </cell>
          <cell r="F244">
            <v>115</v>
          </cell>
          <cell r="G244">
            <v>0</v>
          </cell>
          <cell r="H244">
            <v>150</v>
          </cell>
          <cell r="I244">
            <v>0</v>
          </cell>
          <cell r="J244">
            <v>0</v>
          </cell>
          <cell r="K244">
            <v>203.80434782608697</v>
          </cell>
          <cell r="L244">
            <v>0</v>
          </cell>
          <cell r="M244">
            <v>0</v>
          </cell>
          <cell r="N244">
            <v>0.26400000000000001</v>
          </cell>
        </row>
        <row r="245">
          <cell r="A245" t="str">
            <v>HUN</v>
          </cell>
          <cell r="B245" t="str">
            <v>2-p</v>
          </cell>
          <cell r="C245" t="str">
            <v>vertical cabinet</v>
          </cell>
          <cell r="D245">
            <v>4</v>
          </cell>
          <cell r="E245" t="str">
            <v>FWV04C6V1</v>
          </cell>
          <cell r="F245">
            <v>127</v>
          </cell>
          <cell r="G245">
            <v>0</v>
          </cell>
          <cell r="H245">
            <v>169</v>
          </cell>
          <cell r="I245">
            <v>0</v>
          </cell>
          <cell r="J245">
            <v>0</v>
          </cell>
          <cell r="K245">
            <v>229.61956521739131</v>
          </cell>
          <cell r="L245">
            <v>0</v>
          </cell>
          <cell r="M245">
            <v>0</v>
          </cell>
          <cell r="N245">
            <v>0.26400000000000001</v>
          </cell>
        </row>
        <row r="246">
          <cell r="A246" t="str">
            <v>HUN</v>
          </cell>
          <cell r="B246" t="str">
            <v>2-p</v>
          </cell>
          <cell r="C246" t="str">
            <v>vertical cabinet</v>
          </cell>
          <cell r="D246">
            <v>6</v>
          </cell>
          <cell r="E246" t="str">
            <v>FWV06C6V1</v>
          </cell>
          <cell r="F246">
            <v>137</v>
          </cell>
          <cell r="G246">
            <v>0</v>
          </cell>
          <cell r="H246">
            <v>186</v>
          </cell>
          <cell r="I246">
            <v>0</v>
          </cell>
          <cell r="J246">
            <v>0</v>
          </cell>
          <cell r="K246">
            <v>252.71739130434784</v>
          </cell>
          <cell r="L246">
            <v>0</v>
          </cell>
          <cell r="M246">
            <v>0</v>
          </cell>
          <cell r="N246">
            <v>0.26400000000000001</v>
          </cell>
        </row>
        <row r="247">
          <cell r="A247" t="str">
            <v>HUN</v>
          </cell>
          <cell r="B247" t="str">
            <v>2-p</v>
          </cell>
          <cell r="C247" t="str">
            <v>vertical cabinet</v>
          </cell>
          <cell r="D247">
            <v>8</v>
          </cell>
          <cell r="E247" t="str">
            <v>FWV08C6V1</v>
          </cell>
          <cell r="F247">
            <v>189</v>
          </cell>
          <cell r="G247">
            <v>0</v>
          </cell>
          <cell r="H247">
            <v>246</v>
          </cell>
          <cell r="I247">
            <v>0</v>
          </cell>
          <cell r="J247">
            <v>0</v>
          </cell>
          <cell r="K247">
            <v>334.23913043478262</v>
          </cell>
          <cell r="L247">
            <v>0</v>
          </cell>
          <cell r="M247">
            <v>0</v>
          </cell>
          <cell r="N247">
            <v>0.26400000000000001</v>
          </cell>
        </row>
        <row r="248">
          <cell r="A248" t="str">
            <v>HUN</v>
          </cell>
          <cell r="B248" t="str">
            <v>4-p</v>
          </cell>
          <cell r="C248" t="str">
            <v>vertical cabinet</v>
          </cell>
          <cell r="D248">
            <v>1</v>
          </cell>
          <cell r="E248" t="str">
            <v>FWV01CF6V1</v>
          </cell>
          <cell r="F248">
            <v>107</v>
          </cell>
          <cell r="G248">
            <v>0</v>
          </cell>
          <cell r="H248">
            <v>145</v>
          </cell>
          <cell r="I248">
            <v>0</v>
          </cell>
          <cell r="J248">
            <v>0</v>
          </cell>
          <cell r="K248">
            <v>197.0108695652174</v>
          </cell>
          <cell r="L248">
            <v>0</v>
          </cell>
          <cell r="M248">
            <v>0</v>
          </cell>
          <cell r="N248">
            <v>0.26400000000000001</v>
          </cell>
        </row>
        <row r="249">
          <cell r="A249" t="str">
            <v>HUN</v>
          </cell>
          <cell r="B249" t="str">
            <v>4-p</v>
          </cell>
          <cell r="C249" t="str">
            <v>vertical cabinet</v>
          </cell>
          <cell r="D249">
            <v>2</v>
          </cell>
          <cell r="E249" t="str">
            <v>FWV02CF6V1</v>
          </cell>
          <cell r="F249">
            <v>122</v>
          </cell>
          <cell r="G249">
            <v>0</v>
          </cell>
          <cell r="H249">
            <v>159</v>
          </cell>
          <cell r="I249">
            <v>0</v>
          </cell>
          <cell r="J249">
            <v>0</v>
          </cell>
          <cell r="K249">
            <v>216.03260869565219</v>
          </cell>
          <cell r="L249">
            <v>0</v>
          </cell>
          <cell r="M249">
            <v>0</v>
          </cell>
          <cell r="N249">
            <v>0.26400000000000001</v>
          </cell>
        </row>
        <row r="250">
          <cell r="A250" t="str">
            <v>HUN</v>
          </cell>
          <cell r="B250" t="str">
            <v>4-p</v>
          </cell>
          <cell r="C250" t="str">
            <v>vertical cabinet</v>
          </cell>
          <cell r="D250">
            <v>3</v>
          </cell>
          <cell r="E250" t="str">
            <v>FWV03CF6V1</v>
          </cell>
          <cell r="F250">
            <v>134</v>
          </cell>
          <cell r="G250">
            <v>0</v>
          </cell>
          <cell r="H250">
            <v>178</v>
          </cell>
          <cell r="I250">
            <v>0</v>
          </cell>
          <cell r="J250">
            <v>0</v>
          </cell>
          <cell r="K250">
            <v>241.84782608695653</v>
          </cell>
          <cell r="L250">
            <v>0</v>
          </cell>
          <cell r="M250">
            <v>0</v>
          </cell>
          <cell r="N250">
            <v>0.26400000000000001</v>
          </cell>
        </row>
        <row r="251">
          <cell r="A251" t="str">
            <v>HUN</v>
          </cell>
          <cell r="B251" t="str">
            <v>4-p</v>
          </cell>
          <cell r="C251" t="str">
            <v>vertical cabinet</v>
          </cell>
          <cell r="D251">
            <v>4</v>
          </cell>
          <cell r="E251" t="str">
            <v>FWV04CF6V1</v>
          </cell>
          <cell r="F251">
            <v>150</v>
          </cell>
          <cell r="G251">
            <v>0</v>
          </cell>
          <cell r="H251">
            <v>200</v>
          </cell>
          <cell r="I251">
            <v>0</v>
          </cell>
          <cell r="J251">
            <v>0</v>
          </cell>
          <cell r="K251">
            <v>271.73913043478262</v>
          </cell>
          <cell r="L251">
            <v>0</v>
          </cell>
          <cell r="M251">
            <v>0</v>
          </cell>
          <cell r="N251">
            <v>0.26400000000000001</v>
          </cell>
        </row>
        <row r="252">
          <cell r="A252" t="str">
            <v>HUN</v>
          </cell>
          <cell r="B252" t="str">
            <v>4-p</v>
          </cell>
          <cell r="C252" t="str">
            <v>vertical cabinet</v>
          </cell>
          <cell r="D252">
            <v>6</v>
          </cell>
          <cell r="E252" t="str">
            <v>FWV06CF6V1</v>
          </cell>
          <cell r="F252">
            <v>160</v>
          </cell>
          <cell r="G252">
            <v>0</v>
          </cell>
          <cell r="H252">
            <v>216</v>
          </cell>
          <cell r="I252">
            <v>0</v>
          </cell>
          <cell r="J252">
            <v>0</v>
          </cell>
          <cell r="K252">
            <v>293.47826086956525</v>
          </cell>
          <cell r="L252">
            <v>0</v>
          </cell>
          <cell r="M252">
            <v>0</v>
          </cell>
          <cell r="N252">
            <v>0.26400000000000001</v>
          </cell>
        </row>
        <row r="253">
          <cell r="A253" t="str">
            <v>HUN</v>
          </cell>
          <cell r="B253" t="str">
            <v>4-p</v>
          </cell>
          <cell r="C253" t="str">
            <v>vertical cabinet</v>
          </cell>
          <cell r="D253">
            <v>8</v>
          </cell>
          <cell r="E253" t="str">
            <v>FWV08CF6V1</v>
          </cell>
          <cell r="F253">
            <v>217</v>
          </cell>
          <cell r="G253">
            <v>0</v>
          </cell>
          <cell r="H253">
            <v>285</v>
          </cell>
          <cell r="I253">
            <v>0</v>
          </cell>
          <cell r="J253">
            <v>0</v>
          </cell>
          <cell r="K253">
            <v>387.22826086956525</v>
          </cell>
          <cell r="L253">
            <v>0</v>
          </cell>
          <cell r="M253">
            <v>0</v>
          </cell>
          <cell r="N253">
            <v>0.26400000000000001</v>
          </cell>
        </row>
        <row r="254">
          <cell r="A254" t="str">
            <v>ITA</v>
          </cell>
          <cell r="B254" t="str">
            <v>2-p</v>
          </cell>
          <cell r="C254" t="str">
            <v>flexi built in</v>
          </cell>
          <cell r="D254">
            <v>1</v>
          </cell>
          <cell r="E254" t="str">
            <v>FWM01C6V1</v>
          </cell>
          <cell r="F254">
            <v>75</v>
          </cell>
          <cell r="G254">
            <v>22.682063444051803</v>
          </cell>
          <cell r="H254">
            <v>84</v>
          </cell>
          <cell r="I254">
            <v>1905.2933293003514</v>
          </cell>
          <cell r="J254">
            <v>204.13857099646623</v>
          </cell>
          <cell r="K254">
            <v>106.46387832699621</v>
          </cell>
          <cell r="L254">
            <v>2414.8204427127398</v>
          </cell>
          <cell r="M254">
            <v>509.5271134123883</v>
          </cell>
          <cell r="N254">
            <v>0.21100000000000002</v>
          </cell>
        </row>
        <row r="255">
          <cell r="A255" t="str">
            <v>ITA</v>
          </cell>
          <cell r="B255" t="str">
            <v>2-p</v>
          </cell>
          <cell r="C255" t="str">
            <v>flexi built in</v>
          </cell>
          <cell r="D255">
            <v>2</v>
          </cell>
          <cell r="E255" t="str">
            <v>FWM02C6V1</v>
          </cell>
          <cell r="F255">
            <v>82</v>
          </cell>
          <cell r="G255">
            <v>295.29478823388195</v>
          </cell>
          <cell r="H255">
            <v>92</v>
          </cell>
          <cell r="I255">
            <v>27167.120517517138</v>
          </cell>
          <cell r="J255">
            <v>2952.9478823388195</v>
          </cell>
          <cell r="K255">
            <v>116.60329531051966</v>
          </cell>
          <cell r="L255">
            <v>34432.3453960927</v>
          </cell>
          <cell r="M255">
            <v>7265.2248785755628</v>
          </cell>
          <cell r="N255">
            <v>0.21100000000000002</v>
          </cell>
        </row>
        <row r="256">
          <cell r="A256" t="str">
            <v>ITA</v>
          </cell>
          <cell r="B256" t="str">
            <v>2-p</v>
          </cell>
          <cell r="C256" t="str">
            <v>flexi built in</v>
          </cell>
          <cell r="D256">
            <v>3</v>
          </cell>
          <cell r="E256" t="str">
            <v>FWM03C6V1</v>
          </cell>
          <cell r="F256">
            <v>90</v>
          </cell>
          <cell r="G256">
            <v>403.5695439196387</v>
          </cell>
          <cell r="H256">
            <v>104</v>
          </cell>
          <cell r="I256">
            <v>41971.232567642423</v>
          </cell>
          <cell r="J256">
            <v>5649.9736148749416</v>
          </cell>
          <cell r="K256">
            <v>131.81242078580482</v>
          </cell>
          <cell r="L256">
            <v>53195.478539470758</v>
          </cell>
          <cell r="M256">
            <v>11224.24597182833</v>
          </cell>
          <cell r="N256">
            <v>0.21100000000000002</v>
          </cell>
        </row>
        <row r="257">
          <cell r="A257" t="str">
            <v>ITA</v>
          </cell>
          <cell r="B257" t="str">
            <v>2-p</v>
          </cell>
          <cell r="C257" t="str">
            <v>flexi built in</v>
          </cell>
          <cell r="D257">
            <v>4</v>
          </cell>
          <cell r="E257" t="str">
            <v>FWM04C6V1</v>
          </cell>
          <cell r="F257">
            <v>103</v>
          </cell>
          <cell r="G257">
            <v>299.57442284596721</v>
          </cell>
          <cell r="H257">
            <v>118</v>
          </cell>
          <cell r="I257">
            <v>35349.781895824133</v>
          </cell>
          <cell r="J257">
            <v>4493.6163426895082</v>
          </cell>
          <cell r="K257">
            <v>149.55640050697087</v>
          </cell>
          <cell r="L257">
            <v>44803.272364796117</v>
          </cell>
          <cell r="M257">
            <v>9453.490468971986</v>
          </cell>
          <cell r="N257">
            <v>0.21100000000000002</v>
          </cell>
        </row>
        <row r="258">
          <cell r="A258" t="str">
            <v>ITA</v>
          </cell>
          <cell r="B258" t="str">
            <v>2-p</v>
          </cell>
          <cell r="C258" t="str">
            <v>flexi built in</v>
          </cell>
          <cell r="D258">
            <v>6</v>
          </cell>
          <cell r="E258" t="str">
            <v>FWM06C6V1</v>
          </cell>
          <cell r="F258">
            <v>110</v>
          </cell>
          <cell r="G258">
            <v>210.98598637580261</v>
          </cell>
          <cell r="H258">
            <v>128</v>
          </cell>
          <cell r="I258">
            <v>27006.206256102734</v>
          </cell>
          <cell r="J258">
            <v>3797.7477547644471</v>
          </cell>
          <cell r="K258">
            <v>162.23067173637517</v>
          </cell>
          <cell r="L258">
            <v>34228.398296708161</v>
          </cell>
          <cell r="M258">
            <v>7222.1920406054232</v>
          </cell>
          <cell r="N258">
            <v>0.21100000000000002</v>
          </cell>
        </row>
        <row r="259">
          <cell r="A259" t="str">
            <v>ITA</v>
          </cell>
          <cell r="B259" t="str">
            <v>2-p</v>
          </cell>
          <cell r="C259" t="str">
            <v>flexi built in</v>
          </cell>
          <cell r="D259">
            <v>8</v>
          </cell>
          <cell r="E259" t="str">
            <v>FWM08C6V1</v>
          </cell>
          <cell r="F259">
            <v>145</v>
          </cell>
          <cell r="G259">
            <v>67.618226870946899</v>
          </cell>
          <cell r="H259">
            <v>170</v>
          </cell>
          <cell r="I259">
            <v>11495.098568060972</v>
          </cell>
          <cell r="J259">
            <v>1690.4556717736725</v>
          </cell>
          <cell r="K259">
            <v>215.46261089987328</v>
          </cell>
          <cell r="L259">
            <v>14569.199706034187</v>
          </cell>
          <cell r="M259">
            <v>3074.1011379732149</v>
          </cell>
          <cell r="N259">
            <v>0.21100000000000002</v>
          </cell>
        </row>
        <row r="260">
          <cell r="A260" t="str">
            <v>ITA</v>
          </cell>
          <cell r="B260" t="str">
            <v>4-p</v>
          </cell>
          <cell r="C260" t="str">
            <v>flexi built in</v>
          </cell>
          <cell r="D260">
            <v>1</v>
          </cell>
          <cell r="E260" t="str">
            <v>FWM01CF6V1</v>
          </cell>
          <cell r="F260">
            <v>92</v>
          </cell>
          <cell r="G260">
            <v>1.6167508534544262</v>
          </cell>
          <cell r="H260">
            <v>108</v>
          </cell>
          <cell r="I260">
            <v>174.60909217307801</v>
          </cell>
          <cell r="J260">
            <v>25.868013655270818</v>
          </cell>
          <cell r="K260">
            <v>136.88212927756655</v>
          </cell>
          <cell r="L260">
            <v>221.30429933216482</v>
          </cell>
          <cell r="M260">
            <v>46.695207159086785</v>
          </cell>
          <cell r="N260">
            <v>0.21100000000000002</v>
          </cell>
        </row>
        <row r="261">
          <cell r="A261" t="str">
            <v>ITA</v>
          </cell>
          <cell r="B261" t="str">
            <v>4-p</v>
          </cell>
          <cell r="C261" t="str">
            <v>flexi built in</v>
          </cell>
          <cell r="D261">
            <v>2</v>
          </cell>
          <cell r="E261" t="str">
            <v>FWM02CF6V1</v>
          </cell>
          <cell r="F261">
            <v>99</v>
          </cell>
          <cell r="G261">
            <v>21.048265827991585</v>
          </cell>
          <cell r="H261">
            <v>113</v>
          </cell>
          <cell r="I261">
            <v>2378.4540385630489</v>
          </cell>
          <cell r="J261">
            <v>294.67572159188217</v>
          </cell>
          <cell r="K261">
            <v>143.21926489226871</v>
          </cell>
          <cell r="L261">
            <v>3014.5171591420144</v>
          </cell>
          <cell r="M261">
            <v>636.06312057896537</v>
          </cell>
          <cell r="N261">
            <v>0.21100000000000002</v>
          </cell>
        </row>
        <row r="262">
          <cell r="A262" t="str">
            <v>ITA</v>
          </cell>
          <cell r="B262" t="str">
            <v>4-p</v>
          </cell>
          <cell r="C262" t="str">
            <v>flexi built in</v>
          </cell>
          <cell r="D262">
            <v>3</v>
          </cell>
          <cell r="E262" t="str">
            <v>FWM03CF6V1</v>
          </cell>
          <cell r="F262">
            <v>109</v>
          </cell>
          <cell r="G262">
            <v>28.765963298255166</v>
          </cell>
          <cell r="H262">
            <v>128</v>
          </cell>
          <cell r="I262">
            <v>3682.0433021766612</v>
          </cell>
          <cell r="J262">
            <v>546.55330266684814</v>
          </cell>
          <cell r="K262">
            <v>162.23067173637517</v>
          </cell>
          <cell r="L262">
            <v>4666.7215490198496</v>
          </cell>
          <cell r="M262">
            <v>984.67824684318862</v>
          </cell>
          <cell r="N262">
            <v>0.21100000000000002</v>
          </cell>
        </row>
        <row r="263">
          <cell r="A263" t="str">
            <v>ITA</v>
          </cell>
          <cell r="B263" t="str">
            <v>4-p</v>
          </cell>
          <cell r="C263" t="str">
            <v>flexi built in</v>
          </cell>
          <cell r="D263">
            <v>4</v>
          </cell>
          <cell r="E263" t="str">
            <v>FWM04CF6V1</v>
          </cell>
          <cell r="F263">
            <v>126</v>
          </cell>
          <cell r="G263">
            <v>21.353313158832044</v>
          </cell>
          <cell r="H263">
            <v>144</v>
          </cell>
          <cell r="I263">
            <v>3074.8770948718143</v>
          </cell>
          <cell r="J263">
            <v>384.35963685897678</v>
          </cell>
          <cell r="K263">
            <v>182.50950570342206</v>
          </cell>
          <cell r="L263">
            <v>3897.1826297488146</v>
          </cell>
          <cell r="M263">
            <v>822.30553487700001</v>
          </cell>
          <cell r="N263">
            <v>0.21100000000000002</v>
          </cell>
        </row>
        <row r="264">
          <cell r="A264" t="str">
            <v>ITA</v>
          </cell>
          <cell r="B264" t="str">
            <v>4-p</v>
          </cell>
          <cell r="C264" t="str">
            <v>flexi built in</v>
          </cell>
          <cell r="D264">
            <v>6</v>
          </cell>
          <cell r="E264" t="str">
            <v>FWM06CF6V1</v>
          </cell>
          <cell r="F264">
            <v>133</v>
          </cell>
          <cell r="G264">
            <v>15.038833410434567</v>
          </cell>
          <cell r="H264">
            <v>154</v>
          </cell>
          <cell r="I264">
            <v>2315.9803452069232</v>
          </cell>
          <cell r="J264">
            <v>315.81550161912588</v>
          </cell>
          <cell r="K264">
            <v>195.18377693282639</v>
          </cell>
          <cell r="L264">
            <v>2935.3363057121974</v>
          </cell>
          <cell r="M264">
            <v>619.35596050527397</v>
          </cell>
          <cell r="N264">
            <v>0.21100000000000002</v>
          </cell>
        </row>
        <row r="265">
          <cell r="A265" t="str">
            <v>ITA</v>
          </cell>
          <cell r="B265" t="str">
            <v>4-p</v>
          </cell>
          <cell r="C265" t="str">
            <v>flexi built in</v>
          </cell>
          <cell r="D265">
            <v>8</v>
          </cell>
          <cell r="E265" t="str">
            <v>FWM08CF6V1</v>
          </cell>
          <cell r="F265">
            <v>173</v>
          </cell>
          <cell r="G265">
            <v>4.8197478272792331</v>
          </cell>
          <cell r="H265">
            <v>203</v>
          </cell>
          <cell r="I265">
            <v>978.40880893768428</v>
          </cell>
          <cell r="J265">
            <v>144.592434818377</v>
          </cell>
          <cell r="K265">
            <v>257.28770595690753</v>
          </cell>
          <cell r="L265">
            <v>1240.0618617714633</v>
          </cell>
          <cell r="M265">
            <v>261.65305283377893</v>
          </cell>
          <cell r="N265">
            <v>0.21100000000000002</v>
          </cell>
        </row>
        <row r="266">
          <cell r="A266" t="str">
            <v>ITA</v>
          </cell>
          <cell r="B266" t="str">
            <v>2-p</v>
          </cell>
          <cell r="C266" t="str">
            <v>flexi cabinet</v>
          </cell>
          <cell r="D266">
            <v>1</v>
          </cell>
          <cell r="E266" t="str">
            <v>FWL01C6V1</v>
          </cell>
          <cell r="F266">
            <v>95</v>
          </cell>
          <cell r="G266">
            <v>1.9605718929152296</v>
          </cell>
          <cell r="H266">
            <v>110</v>
          </cell>
          <cell r="I266">
            <v>215.66290822067526</v>
          </cell>
          <cell r="J266">
            <v>29.408578393728444</v>
          </cell>
          <cell r="K266">
            <v>139.41698352344741</v>
          </cell>
          <cell r="L266">
            <v>273.33701929109668</v>
          </cell>
          <cell r="M266">
            <v>57.674111070421418</v>
          </cell>
          <cell r="N266">
            <v>0.21100000000000002</v>
          </cell>
        </row>
        <row r="267">
          <cell r="A267" t="str">
            <v>ITA</v>
          </cell>
          <cell r="B267" t="str">
            <v>2-p</v>
          </cell>
          <cell r="C267" t="str">
            <v>flexi cabinet</v>
          </cell>
          <cell r="D267">
            <v>2</v>
          </cell>
          <cell r="E267" t="str">
            <v>FWL02C6V1</v>
          </cell>
          <cell r="F267">
            <v>110</v>
          </cell>
          <cell r="G267">
            <v>25.524426530405822</v>
          </cell>
          <cell r="H267">
            <v>123</v>
          </cell>
          <cell r="I267">
            <v>3139.5044632399163</v>
          </cell>
          <cell r="J267">
            <v>331.81754489527572</v>
          </cell>
          <cell r="K267">
            <v>155.89353612167301</v>
          </cell>
          <cell r="L267">
            <v>3979.0931093028089</v>
          </cell>
          <cell r="M267">
            <v>839.58864606289274</v>
          </cell>
          <cell r="N267">
            <v>0.21100000000000002</v>
          </cell>
        </row>
        <row r="268">
          <cell r="A268" t="str">
            <v>ITA</v>
          </cell>
          <cell r="B268" t="str">
            <v>2-p</v>
          </cell>
          <cell r="C268" t="str">
            <v>flexi cabinet</v>
          </cell>
          <cell r="D268">
            <v>3</v>
          </cell>
          <cell r="E268" t="str">
            <v>FWL03C6V1</v>
          </cell>
          <cell r="F268">
            <v>120</v>
          </cell>
          <cell r="G268">
            <v>34.883382924887954</v>
          </cell>
          <cell r="H268">
            <v>138</v>
          </cell>
          <cell r="I268">
            <v>4813.9068436345378</v>
          </cell>
          <cell r="J268">
            <v>627.90089264798314</v>
          </cell>
          <cell r="K268">
            <v>174.9049429657795</v>
          </cell>
          <cell r="L268">
            <v>6101.2761009309743</v>
          </cell>
          <cell r="M268">
            <v>1287.3692572964362</v>
          </cell>
          <cell r="N268">
            <v>0.21100000000000002</v>
          </cell>
        </row>
        <row r="269">
          <cell r="A269" t="str">
            <v>ITA</v>
          </cell>
          <cell r="B269" t="str">
            <v>2-p</v>
          </cell>
          <cell r="C269" t="str">
            <v>flexi cabinet</v>
          </cell>
          <cell r="D269">
            <v>4</v>
          </cell>
          <cell r="E269" t="str">
            <v>FWL04C6V1</v>
          </cell>
          <cell r="F269">
            <v>132</v>
          </cell>
          <cell r="G269">
            <v>25.894345755484164</v>
          </cell>
          <cell r="H269">
            <v>155</v>
          </cell>
          <cell r="I269">
            <v>4013.6235921000452</v>
          </cell>
          <cell r="J269">
            <v>595.5699523761358</v>
          </cell>
          <cell r="K269">
            <v>196.45120405576682</v>
          </cell>
          <cell r="L269">
            <v>5086.9754019011989</v>
          </cell>
          <cell r="M269">
            <v>1073.3518098011536</v>
          </cell>
          <cell r="N269">
            <v>0.21100000000000002</v>
          </cell>
        </row>
        <row r="270">
          <cell r="A270" t="str">
            <v>ITA</v>
          </cell>
          <cell r="B270" t="str">
            <v>2-p</v>
          </cell>
          <cell r="C270" t="str">
            <v>flexi cabinet</v>
          </cell>
          <cell r="D270">
            <v>6</v>
          </cell>
          <cell r="E270" t="str">
            <v>FWL06C6V1</v>
          </cell>
          <cell r="F270">
            <v>142</v>
          </cell>
          <cell r="G270">
            <v>18.237017796362419</v>
          </cell>
          <cell r="H270">
            <v>171</v>
          </cell>
          <cell r="I270">
            <v>3118.5300431779738</v>
          </cell>
          <cell r="J270">
            <v>528.87351609451014</v>
          </cell>
          <cell r="K270">
            <v>216.73003802281372</v>
          </cell>
          <cell r="L270">
            <v>3952.5095604283574</v>
          </cell>
          <cell r="M270">
            <v>833.97951725038388</v>
          </cell>
          <cell r="N270">
            <v>0.21100000000000002</v>
          </cell>
        </row>
        <row r="271">
          <cell r="A271" t="str">
            <v>ITA</v>
          </cell>
          <cell r="B271" t="str">
            <v>2-p</v>
          </cell>
          <cell r="C271" t="str">
            <v>flexi cabinet</v>
          </cell>
          <cell r="D271">
            <v>8</v>
          </cell>
          <cell r="E271" t="str">
            <v>FWL08C6V1</v>
          </cell>
          <cell r="F271">
            <v>194</v>
          </cell>
          <cell r="G271">
            <v>5.8447237562378547</v>
          </cell>
          <cell r="H271">
            <v>229</v>
          </cell>
          <cell r="I271">
            <v>1338.4417401784688</v>
          </cell>
          <cell r="J271">
            <v>204.56533146832493</v>
          </cell>
          <cell r="K271">
            <v>290.24081115335872</v>
          </cell>
          <cell r="L271">
            <v>1696.3773639777805</v>
          </cell>
          <cell r="M271">
            <v>357.93562379931188</v>
          </cell>
          <cell r="N271">
            <v>0.21100000000000002</v>
          </cell>
        </row>
        <row r="272">
          <cell r="A272" t="str">
            <v>ITA</v>
          </cell>
          <cell r="B272" t="str">
            <v>4-p</v>
          </cell>
          <cell r="C272" t="str">
            <v>flexi cabinet</v>
          </cell>
          <cell r="D272">
            <v>1</v>
          </cell>
          <cell r="E272" t="str">
            <v>FWL01CF6V1</v>
          </cell>
          <cell r="F272">
            <v>112</v>
          </cell>
          <cell r="G272">
            <v>0.13974726280737484</v>
          </cell>
          <cell r="H272">
            <v>135</v>
          </cell>
          <cell r="I272">
            <v>18.865880478995603</v>
          </cell>
          <cell r="J272">
            <v>3.2141870445696212</v>
          </cell>
          <cell r="K272">
            <v>171.1026615969582</v>
          </cell>
          <cell r="L272">
            <v>23.911128617231441</v>
          </cell>
          <cell r="M272">
            <v>5.045248138235837</v>
          </cell>
          <cell r="N272">
            <v>0.21100000000000002</v>
          </cell>
        </row>
        <row r="273">
          <cell r="A273" t="str">
            <v>ITA</v>
          </cell>
          <cell r="B273" t="str">
            <v>4-p</v>
          </cell>
          <cell r="C273" t="str">
            <v>flexi cabinet</v>
          </cell>
          <cell r="D273">
            <v>2</v>
          </cell>
          <cell r="E273" t="str">
            <v>FWL02CF6V1</v>
          </cell>
          <cell r="F273">
            <v>127</v>
          </cell>
          <cell r="G273">
            <v>1.8193511573035595</v>
          </cell>
          <cell r="H273">
            <v>147</v>
          </cell>
          <cell r="I273">
            <v>267.44462012362322</v>
          </cell>
          <cell r="J273">
            <v>36.387023146071186</v>
          </cell>
          <cell r="K273">
            <v>186.31178707224336</v>
          </cell>
          <cell r="L273">
            <v>338.96656542918032</v>
          </cell>
          <cell r="M273">
            <v>71.521945305557068</v>
          </cell>
          <cell r="N273">
            <v>0.21100000000000002</v>
          </cell>
        </row>
        <row r="274">
          <cell r="A274" t="str">
            <v>ITA</v>
          </cell>
          <cell r="B274" t="str">
            <v>4-p</v>
          </cell>
          <cell r="C274" t="str">
            <v>flexi cabinet</v>
          </cell>
          <cell r="D274">
            <v>3</v>
          </cell>
          <cell r="E274" t="str">
            <v>FWL03CF6V1</v>
          </cell>
          <cell r="F274">
            <v>139</v>
          </cell>
          <cell r="G274">
            <v>2.4864465816481975</v>
          </cell>
          <cell r="H274">
            <v>165</v>
          </cell>
          <cell r="I274">
            <v>410.26368597195261</v>
          </cell>
          <cell r="J274">
            <v>64.647611122853135</v>
          </cell>
          <cell r="K274">
            <v>209.12547528517112</v>
          </cell>
          <cell r="L274">
            <v>519.9793231583684</v>
          </cell>
          <cell r="M274">
            <v>109.71563718641576</v>
          </cell>
          <cell r="N274">
            <v>0.21100000000000002</v>
          </cell>
        </row>
        <row r="275">
          <cell r="A275" t="str">
            <v>ITA</v>
          </cell>
          <cell r="B275" t="str">
            <v>4-p</v>
          </cell>
          <cell r="C275" t="str">
            <v>flexi cabinet</v>
          </cell>
          <cell r="D275">
            <v>4</v>
          </cell>
          <cell r="E275" t="str">
            <v>FWL04CF6V1</v>
          </cell>
          <cell r="F275">
            <v>155</v>
          </cell>
          <cell r="G275">
            <v>1.8457185653804224</v>
          </cell>
          <cell r="H275">
            <v>186</v>
          </cell>
          <cell r="I275">
            <v>343.30365316075859</v>
          </cell>
          <cell r="J275">
            <v>57.217275526793095</v>
          </cell>
          <cell r="K275">
            <v>235.74144486692018</v>
          </cell>
          <cell r="L275">
            <v>435.11236142047989</v>
          </cell>
          <cell r="M275">
            <v>91.808708259721286</v>
          </cell>
          <cell r="N275">
            <v>0.21100000000000002</v>
          </cell>
        </row>
        <row r="276">
          <cell r="A276" t="str">
            <v>ITA</v>
          </cell>
          <cell r="B276" t="str">
            <v>4-p</v>
          </cell>
          <cell r="C276" t="str">
            <v>flexi cabinet</v>
          </cell>
          <cell r="D276">
            <v>6</v>
          </cell>
          <cell r="E276" t="str">
            <v>FWL06CF6V1</v>
          </cell>
          <cell r="F276">
            <v>165</v>
          </cell>
          <cell r="G276">
            <v>1.2999132181893547</v>
          </cell>
          <cell r="H276">
            <v>202</v>
          </cell>
          <cell r="I276">
            <v>262.58247007424967</v>
          </cell>
          <cell r="J276">
            <v>48.096789073006121</v>
          </cell>
          <cell r="K276">
            <v>256.0202788339671</v>
          </cell>
          <cell r="L276">
            <v>332.80414458079809</v>
          </cell>
          <cell r="M276">
            <v>70.221674506548453</v>
          </cell>
          <cell r="N276">
            <v>0.21100000000000002</v>
          </cell>
        </row>
        <row r="277">
          <cell r="A277" t="str">
            <v>ITA</v>
          </cell>
          <cell r="B277" t="str">
            <v>4-p</v>
          </cell>
          <cell r="C277" t="str">
            <v>flexi cabinet</v>
          </cell>
          <cell r="D277">
            <v>8</v>
          </cell>
          <cell r="E277" t="str">
            <v>FWL08CF6V1</v>
          </cell>
          <cell r="F277">
            <v>222</v>
          </cell>
          <cell r="G277">
            <v>0.41660504761443823</v>
          </cell>
          <cell r="H277">
            <v>260</v>
          </cell>
          <cell r="I277">
            <v>108.31731237975394</v>
          </cell>
          <cell r="J277">
            <v>15.830991809348653</v>
          </cell>
          <cell r="K277">
            <v>329.53105196451207</v>
          </cell>
          <cell r="L277">
            <v>137.28429959411147</v>
          </cell>
          <cell r="M277">
            <v>28.96698721435753</v>
          </cell>
          <cell r="N277">
            <v>0.21100000000000002</v>
          </cell>
        </row>
        <row r="278">
          <cell r="A278" t="str">
            <v>ITA</v>
          </cell>
          <cell r="B278" t="str">
            <v>2-p</v>
          </cell>
          <cell r="C278" t="str">
            <v>vertical cabinet</v>
          </cell>
          <cell r="D278">
            <v>1</v>
          </cell>
          <cell r="E278" t="str">
            <v>FWV01C6V1</v>
          </cell>
          <cell r="F278">
            <v>90</v>
          </cell>
          <cell r="G278">
            <v>24.228205505944299</v>
          </cell>
          <cell r="H278">
            <v>105</v>
          </cell>
          <cell r="I278">
            <v>2543.9615781241514</v>
          </cell>
          <cell r="J278">
            <v>363.42308258916449</v>
          </cell>
          <cell r="K278">
            <v>133.07984790874525</v>
          </cell>
          <cell r="L278">
            <v>3224.2859038328916</v>
          </cell>
          <cell r="M278">
            <v>680.32432570874016</v>
          </cell>
          <cell r="N278">
            <v>0.21100000000000002</v>
          </cell>
        </row>
        <row r="279">
          <cell r="A279" t="str">
            <v>ITA</v>
          </cell>
          <cell r="B279" t="str">
            <v>2-p</v>
          </cell>
          <cell r="C279" t="str">
            <v>vertical cabinet</v>
          </cell>
          <cell r="D279">
            <v>2</v>
          </cell>
          <cell r="E279" t="str">
            <v>FWV02C6V1</v>
          </cell>
          <cell r="F279">
            <v>105</v>
          </cell>
          <cell r="G279">
            <v>315.42380753021826</v>
          </cell>
          <cell r="H279">
            <v>118</v>
          </cell>
          <cell r="I279">
            <v>37220.00928856575</v>
          </cell>
          <cell r="J279">
            <v>4100.5094978928373</v>
          </cell>
          <cell r="K279">
            <v>149.55640050697087</v>
          </cell>
          <cell r="L279">
            <v>47173.649288423017</v>
          </cell>
          <cell r="M279">
            <v>9953.6399998572633</v>
          </cell>
          <cell r="N279">
            <v>0.21100000000000002</v>
          </cell>
        </row>
        <row r="280">
          <cell r="A280" t="str">
            <v>ITA</v>
          </cell>
          <cell r="B280" t="str">
            <v>2-p</v>
          </cell>
          <cell r="C280" t="str">
            <v>vertical cabinet</v>
          </cell>
          <cell r="D280">
            <v>3</v>
          </cell>
          <cell r="E280" t="str">
            <v>FWV03C6V1</v>
          </cell>
          <cell r="F280">
            <v>115</v>
          </cell>
          <cell r="G280">
            <v>431.07920362463159</v>
          </cell>
          <cell r="H280">
            <v>130</v>
          </cell>
          <cell r="I280">
            <v>56040.296471202106</v>
          </cell>
          <cell r="J280">
            <v>6466.1880543694742</v>
          </cell>
          <cell r="K280">
            <v>164.76552598225604</v>
          </cell>
          <cell r="L280">
            <v>71026.991725224478</v>
          </cell>
          <cell r="M280">
            <v>14986.69525402237</v>
          </cell>
          <cell r="N280">
            <v>0.21100000000000002</v>
          </cell>
        </row>
        <row r="281">
          <cell r="A281" t="str">
            <v>ITA</v>
          </cell>
          <cell r="B281" t="str">
            <v>2-p</v>
          </cell>
          <cell r="C281" t="str">
            <v>vertical cabinet</v>
          </cell>
          <cell r="D281">
            <v>4</v>
          </cell>
          <cell r="E281" t="str">
            <v>FWV04C6V1</v>
          </cell>
          <cell r="F281">
            <v>127</v>
          </cell>
          <cell r="G281">
            <v>319.99516705964169</v>
          </cell>
          <cell r="H281">
            <v>147</v>
          </cell>
          <cell r="I281">
            <v>47039.289557767326</v>
          </cell>
          <cell r="J281">
            <v>6399.903341192834</v>
          </cell>
          <cell r="K281">
            <v>186.31178707224336</v>
          </cell>
          <cell r="L281">
            <v>59618.871429362902</v>
          </cell>
          <cell r="M281">
            <v>12579.581871595577</v>
          </cell>
          <cell r="N281">
            <v>0.21100000000000002</v>
          </cell>
        </row>
        <row r="282">
          <cell r="A282" t="str">
            <v>ITA</v>
          </cell>
          <cell r="B282" t="str">
            <v>2-p</v>
          </cell>
          <cell r="C282" t="str">
            <v>vertical cabinet</v>
          </cell>
          <cell r="D282">
            <v>6</v>
          </cell>
          <cell r="E282" t="str">
            <v>FWV06C6V1</v>
          </cell>
          <cell r="F282">
            <v>137</v>
          </cell>
          <cell r="G282">
            <v>225.36802480057619</v>
          </cell>
          <cell r="H282">
            <v>162</v>
          </cell>
          <cell r="I282">
            <v>36509.620017693342</v>
          </cell>
          <cell r="J282">
            <v>5634.2006200144051</v>
          </cell>
          <cell r="K282">
            <v>205.32319391634982</v>
          </cell>
          <cell r="L282">
            <v>46273.282658673445</v>
          </cell>
          <cell r="M282">
            <v>9763.6626409800992</v>
          </cell>
          <cell r="N282">
            <v>0.21100000000000002</v>
          </cell>
        </row>
        <row r="283">
          <cell r="A283" t="str">
            <v>ITA</v>
          </cell>
          <cell r="B283" t="str">
            <v>2-p</v>
          </cell>
          <cell r="C283" t="str">
            <v>vertical cabinet</v>
          </cell>
          <cell r="D283">
            <v>8</v>
          </cell>
          <cell r="E283" t="str">
            <v>FWV08C6V1</v>
          </cell>
          <cell r="F283">
            <v>189</v>
          </cell>
          <cell r="G283">
            <v>72.227480564890556</v>
          </cell>
          <cell r="H283">
            <v>214</v>
          </cell>
          <cell r="I283">
            <v>15456.680840886578</v>
          </cell>
          <cell r="J283">
            <v>1805.6870141222639</v>
          </cell>
          <cell r="K283">
            <v>271.22940430925223</v>
          </cell>
          <cell r="L283">
            <v>19590.216528373359</v>
          </cell>
          <cell r="M283">
            <v>4133.5356874867794</v>
          </cell>
          <cell r="N283">
            <v>0.21100000000000002</v>
          </cell>
        </row>
        <row r="284">
          <cell r="A284" t="str">
            <v>ITA</v>
          </cell>
          <cell r="B284" t="str">
            <v>4-p</v>
          </cell>
          <cell r="C284" t="str">
            <v>vertical cabinet</v>
          </cell>
          <cell r="D284">
            <v>1</v>
          </cell>
          <cell r="E284" t="str">
            <v>FWV01CF6V1</v>
          </cell>
          <cell r="F284">
            <v>107</v>
          </cell>
          <cell r="G284">
            <v>1.7269580444488599</v>
          </cell>
          <cell r="H284">
            <v>129</v>
          </cell>
          <cell r="I284">
            <v>222.77758773390292</v>
          </cell>
          <cell r="J284">
            <v>37.993076977874921</v>
          </cell>
          <cell r="K284">
            <v>163.4980988593156</v>
          </cell>
          <cell r="L284">
            <v>282.35435707719006</v>
          </cell>
          <cell r="M284">
            <v>59.576769343287118</v>
          </cell>
          <cell r="N284">
            <v>0.21100000000000002</v>
          </cell>
        </row>
        <row r="285">
          <cell r="A285" t="str">
            <v>ITA</v>
          </cell>
          <cell r="B285" t="str">
            <v>4-p</v>
          </cell>
          <cell r="C285" t="str">
            <v>vertical cabinet</v>
          </cell>
          <cell r="D285">
            <v>2</v>
          </cell>
          <cell r="E285" t="str">
            <v>FWV02CF6V1</v>
          </cell>
          <cell r="F285">
            <v>122</v>
          </cell>
          <cell r="G285">
            <v>22.483038691881386</v>
          </cell>
          <cell r="H285">
            <v>142</v>
          </cell>
          <cell r="I285">
            <v>3192.5914942471568</v>
          </cell>
          <cell r="J285">
            <v>449.66077383762774</v>
          </cell>
          <cell r="K285">
            <v>179.9746514575412</v>
          </cell>
          <cell r="L285">
            <v>4046.3770522777654</v>
          </cell>
          <cell r="M285">
            <v>853.78555803060863</v>
          </cell>
          <cell r="N285">
            <v>0.21100000000000002</v>
          </cell>
        </row>
        <row r="286">
          <cell r="A286" t="str">
            <v>ITA</v>
          </cell>
          <cell r="B286" t="str">
            <v>4-p</v>
          </cell>
          <cell r="C286" t="str">
            <v>vertical cabinet</v>
          </cell>
          <cell r="D286">
            <v>3</v>
          </cell>
          <cell r="E286" t="str">
            <v>FWV03CF6V1</v>
          </cell>
          <cell r="F286">
            <v>134</v>
          </cell>
          <cell r="G286">
            <v>30.726819545571225</v>
          </cell>
          <cell r="H286">
            <v>158</v>
          </cell>
          <cell r="I286">
            <v>4854.8374882002536</v>
          </cell>
          <cell r="J286">
            <v>737.44366909370933</v>
          </cell>
          <cell r="K286">
            <v>200.25348542458809</v>
          </cell>
          <cell r="L286">
            <v>6153.1527100129961</v>
          </cell>
          <cell r="M286">
            <v>1298.3152218127423</v>
          </cell>
          <cell r="N286">
            <v>0.21100000000000002</v>
          </cell>
        </row>
        <row r="287">
          <cell r="A287" t="str">
            <v>ITA</v>
          </cell>
          <cell r="B287" t="str">
            <v>4-p</v>
          </cell>
          <cell r="C287" t="str">
            <v>vertical cabinet</v>
          </cell>
          <cell r="D287">
            <v>4</v>
          </cell>
          <cell r="E287" t="str">
            <v>FWV04CF6V1</v>
          </cell>
          <cell r="F287">
            <v>150</v>
          </cell>
          <cell r="G287">
            <v>22.808879832343433</v>
          </cell>
          <cell r="H287">
            <v>178</v>
          </cell>
          <cell r="I287">
            <v>4059.9806101571312</v>
          </cell>
          <cell r="J287">
            <v>638.64863530561615</v>
          </cell>
          <cell r="K287">
            <v>225.60202788339672</v>
          </cell>
          <cell r="L287">
            <v>5145.7295439253885</v>
          </cell>
          <cell r="M287">
            <v>1085.7489337682571</v>
          </cell>
          <cell r="N287">
            <v>0.21100000000000002</v>
          </cell>
        </row>
        <row r="288">
          <cell r="A288" t="str">
            <v>ITA</v>
          </cell>
          <cell r="B288" t="str">
            <v>4-p</v>
          </cell>
          <cell r="C288" t="str">
            <v>vertical cabinet</v>
          </cell>
          <cell r="D288">
            <v>6</v>
          </cell>
          <cell r="E288" t="str">
            <v>FWV06CF6V1</v>
          </cell>
          <cell r="F288">
            <v>160</v>
          </cell>
          <cell r="G288">
            <v>16.063968224779014</v>
          </cell>
          <cell r="H288">
            <v>192</v>
          </cell>
          <cell r="I288">
            <v>3084.2818991575705</v>
          </cell>
          <cell r="J288">
            <v>514.04698319292845</v>
          </cell>
          <cell r="K288">
            <v>243.34600760456277</v>
          </cell>
          <cell r="L288">
            <v>3909.1025337865285</v>
          </cell>
          <cell r="M288">
            <v>824.82063462895803</v>
          </cell>
          <cell r="N288">
            <v>0.21100000000000002</v>
          </cell>
        </row>
        <row r="289">
          <cell r="A289" t="str">
            <v>ITA</v>
          </cell>
          <cell r="B289" t="str">
            <v>4-p</v>
          </cell>
          <cell r="C289" t="str">
            <v>vertical cabinet</v>
          </cell>
          <cell r="D289">
            <v>8</v>
          </cell>
          <cell r="E289" t="str">
            <v>FWV08CF6V1</v>
          </cell>
          <cell r="F289">
            <v>217</v>
          </cell>
          <cell r="G289">
            <v>5.1482900193003749</v>
          </cell>
          <cell r="H289">
            <v>246</v>
          </cell>
          <cell r="I289">
            <v>1266.4793447478921</v>
          </cell>
          <cell r="J289">
            <v>149.30041055971088</v>
          </cell>
          <cell r="K289">
            <v>311.78707224334602</v>
          </cell>
          <cell r="L289">
            <v>1605.1702721773033</v>
          </cell>
          <cell r="M289">
            <v>338.69092742941103</v>
          </cell>
          <cell r="N289">
            <v>0.21100000000000002</v>
          </cell>
        </row>
        <row r="290">
          <cell r="A290" t="str">
            <v>POR</v>
          </cell>
          <cell r="B290" t="str">
            <v>2-p</v>
          </cell>
          <cell r="C290" t="str">
            <v>flexi built in</v>
          </cell>
          <cell r="D290">
            <v>1</v>
          </cell>
          <cell r="E290" t="str">
            <v>FWM01C6V1</v>
          </cell>
          <cell r="F290">
            <v>75</v>
          </cell>
          <cell r="G290">
            <v>15.31931152455514</v>
          </cell>
          <cell r="H290">
            <v>84</v>
          </cell>
          <cell r="I290">
            <v>1286.8221680626318</v>
          </cell>
          <cell r="J290">
            <v>137.87380372099625</v>
          </cell>
          <cell r="K290">
            <v>105</v>
          </cell>
          <cell r="L290">
            <v>1608.5277100782896</v>
          </cell>
          <cell r="M290">
            <v>321.70554201565795</v>
          </cell>
          <cell r="N290">
            <v>0.2</v>
          </cell>
        </row>
        <row r="291">
          <cell r="A291" t="str">
            <v>POR</v>
          </cell>
          <cell r="B291" t="str">
            <v>2-p</v>
          </cell>
          <cell r="C291" t="str">
            <v>flexi built in</v>
          </cell>
          <cell r="D291">
            <v>2</v>
          </cell>
          <cell r="E291" t="str">
            <v>FWM02C6V1</v>
          </cell>
          <cell r="F291">
            <v>82</v>
          </cell>
          <cell r="G291">
            <v>14.109892193669207</v>
          </cell>
          <cell r="H291">
            <v>92</v>
          </cell>
          <cell r="I291">
            <v>1298.1100818175671</v>
          </cell>
          <cell r="J291">
            <v>141.09892193669208</v>
          </cell>
          <cell r="K291">
            <v>115</v>
          </cell>
          <cell r="L291">
            <v>1622.6376022719589</v>
          </cell>
          <cell r="M291">
            <v>324.52752045439178</v>
          </cell>
          <cell r="N291">
            <v>0.2</v>
          </cell>
        </row>
        <row r="292">
          <cell r="A292" t="str">
            <v>POR</v>
          </cell>
          <cell r="B292" t="str">
            <v>2-p</v>
          </cell>
          <cell r="C292" t="str">
            <v>flexi built in</v>
          </cell>
          <cell r="D292">
            <v>3</v>
          </cell>
          <cell r="E292" t="str">
            <v>FWM03C6V1</v>
          </cell>
          <cell r="F292">
            <v>90</v>
          </cell>
          <cell r="G292">
            <v>47.570493681513327</v>
          </cell>
          <cell r="H292">
            <v>104</v>
          </cell>
          <cell r="I292">
            <v>4947.3313428773863</v>
          </cell>
          <cell r="J292">
            <v>665.9869115411866</v>
          </cell>
          <cell r="K292">
            <v>130</v>
          </cell>
          <cell r="L292">
            <v>6184.1641785967322</v>
          </cell>
          <cell r="M292">
            <v>1236.8328357193466</v>
          </cell>
          <cell r="N292">
            <v>0.2</v>
          </cell>
        </row>
        <row r="293">
          <cell r="A293" t="str">
            <v>POR</v>
          </cell>
          <cell r="B293" t="str">
            <v>2-p</v>
          </cell>
          <cell r="C293" t="str">
            <v>flexi built in</v>
          </cell>
          <cell r="D293">
            <v>4</v>
          </cell>
          <cell r="E293" t="str">
            <v>FWM04C6V1</v>
          </cell>
          <cell r="F293">
            <v>103</v>
          </cell>
          <cell r="G293">
            <v>64.502364313916388</v>
          </cell>
          <cell r="H293">
            <v>118</v>
          </cell>
          <cell r="I293">
            <v>7611.2789890421336</v>
          </cell>
          <cell r="J293">
            <v>967.53546470874585</v>
          </cell>
          <cell r="K293">
            <v>147.5</v>
          </cell>
          <cell r="L293">
            <v>9514.098736302667</v>
          </cell>
          <cell r="M293">
            <v>1902.8197472605334</v>
          </cell>
          <cell r="N293">
            <v>0.2</v>
          </cell>
        </row>
        <row r="294">
          <cell r="A294" t="str">
            <v>POR</v>
          </cell>
          <cell r="B294" t="str">
            <v>2-p</v>
          </cell>
          <cell r="C294" t="str">
            <v>flexi built in</v>
          </cell>
          <cell r="D294">
            <v>6</v>
          </cell>
          <cell r="E294" t="str">
            <v>FWM06C6V1</v>
          </cell>
          <cell r="F294">
            <v>110</v>
          </cell>
          <cell r="G294">
            <v>44.74851524277949</v>
          </cell>
          <cell r="H294">
            <v>128</v>
          </cell>
          <cell r="I294">
            <v>5727.8099510757747</v>
          </cell>
          <cell r="J294">
            <v>805.47327437003082</v>
          </cell>
          <cell r="K294">
            <v>160</v>
          </cell>
          <cell r="L294">
            <v>7159.7624388447184</v>
          </cell>
          <cell r="M294">
            <v>1431.9524877689437</v>
          </cell>
          <cell r="N294">
            <v>0.2</v>
          </cell>
        </row>
        <row r="295">
          <cell r="A295" t="str">
            <v>POR</v>
          </cell>
          <cell r="B295" t="str">
            <v>2-p</v>
          </cell>
          <cell r="C295" t="str">
            <v>flexi built in</v>
          </cell>
          <cell r="D295">
            <v>8</v>
          </cell>
          <cell r="E295" t="str">
            <v>FWM08C6V1</v>
          </cell>
          <cell r="F295">
            <v>145</v>
          </cell>
          <cell r="G295">
            <v>36.282579926577966</v>
          </cell>
          <cell r="H295">
            <v>170</v>
          </cell>
          <cell r="I295">
            <v>6168.0385875182546</v>
          </cell>
          <cell r="J295">
            <v>907.06449816444911</v>
          </cell>
          <cell r="K295">
            <v>212.5</v>
          </cell>
          <cell r="L295">
            <v>7710.0482343978183</v>
          </cell>
          <cell r="M295">
            <v>1542.0096468795637</v>
          </cell>
          <cell r="N295">
            <v>0.2</v>
          </cell>
        </row>
        <row r="296">
          <cell r="A296" t="str">
            <v>POR</v>
          </cell>
          <cell r="B296" t="str">
            <v>4-p</v>
          </cell>
          <cell r="C296" t="str">
            <v>flexi built in</v>
          </cell>
          <cell r="D296">
            <v>1</v>
          </cell>
          <cell r="E296" t="str">
            <v>FWM01CF6V1</v>
          </cell>
          <cell r="F296">
            <v>92</v>
          </cell>
          <cell r="G296">
            <v>9.5939122679032192</v>
          </cell>
          <cell r="H296">
            <v>108</v>
          </cell>
          <cell r="I296">
            <v>1036.1425249335477</v>
          </cell>
          <cell r="J296">
            <v>153.50259628645151</v>
          </cell>
          <cell r="K296">
            <v>135</v>
          </cell>
          <cell r="L296">
            <v>1295.1781561669345</v>
          </cell>
          <cell r="M296">
            <v>259.03563123338694</v>
          </cell>
          <cell r="N296">
            <v>0.2</v>
          </cell>
        </row>
        <row r="297">
          <cell r="A297" t="str">
            <v>POR</v>
          </cell>
          <cell r="B297" t="str">
            <v>4-p</v>
          </cell>
          <cell r="C297" t="str">
            <v>flexi built in</v>
          </cell>
          <cell r="D297">
            <v>2</v>
          </cell>
          <cell r="E297" t="str">
            <v>FWM02CF6V1</v>
          </cell>
          <cell r="F297">
            <v>99</v>
          </cell>
          <cell r="G297">
            <v>8.8364981414898054</v>
          </cell>
          <cell r="H297">
            <v>117</v>
          </cell>
          <cell r="I297">
            <v>1033.8702825543073</v>
          </cell>
          <cell r="J297">
            <v>159.05696654681651</v>
          </cell>
          <cell r="K297">
            <v>146.25</v>
          </cell>
          <cell r="L297">
            <v>1292.337853192884</v>
          </cell>
          <cell r="M297">
            <v>258.46757063857683</v>
          </cell>
          <cell r="N297">
            <v>0.2</v>
          </cell>
        </row>
        <row r="298">
          <cell r="A298" t="str">
            <v>POR</v>
          </cell>
          <cell r="B298" t="str">
            <v>4-p</v>
          </cell>
          <cell r="C298" t="str">
            <v>flexi built in</v>
          </cell>
          <cell r="D298">
            <v>3</v>
          </cell>
          <cell r="E298" t="str">
            <v>FWM03CF6V1</v>
          </cell>
          <cell r="F298">
            <v>109</v>
          </cell>
          <cell r="G298">
            <v>29.791622305594203</v>
          </cell>
          <cell r="H298">
            <v>131</v>
          </cell>
          <cell r="I298">
            <v>3902.7025220328405</v>
          </cell>
          <cell r="J298">
            <v>655.41569072307243</v>
          </cell>
          <cell r="K298">
            <v>163.75</v>
          </cell>
          <cell r="L298">
            <v>4878.3781525410504</v>
          </cell>
          <cell r="M298">
            <v>975.67563050821013</v>
          </cell>
          <cell r="N298">
            <v>0.2</v>
          </cell>
        </row>
        <row r="299">
          <cell r="A299" t="str">
            <v>POR</v>
          </cell>
          <cell r="B299" t="str">
            <v>4-p</v>
          </cell>
          <cell r="C299" t="str">
            <v>flexi built in</v>
          </cell>
          <cell r="D299">
            <v>4</v>
          </cell>
          <cell r="E299" t="str">
            <v>FWM04CF6V1</v>
          </cell>
          <cell r="F299">
            <v>126</v>
          </cell>
          <cell r="G299">
            <v>40.395420075381978</v>
          </cell>
          <cell r="H299">
            <v>148</v>
          </cell>
          <cell r="I299">
            <v>5978.5221711565327</v>
          </cell>
          <cell r="J299">
            <v>888.69924165840348</v>
          </cell>
          <cell r="K299">
            <v>185</v>
          </cell>
          <cell r="L299">
            <v>7473.1527139456657</v>
          </cell>
          <cell r="M299">
            <v>1494.6305427891332</v>
          </cell>
          <cell r="N299">
            <v>0.2</v>
          </cell>
        </row>
        <row r="300">
          <cell r="A300" t="str">
            <v>POR</v>
          </cell>
          <cell r="B300" t="str">
            <v>4-p</v>
          </cell>
          <cell r="C300" t="str">
            <v>flexi built in</v>
          </cell>
          <cell r="D300">
            <v>6</v>
          </cell>
          <cell r="E300" t="str">
            <v>FWM06CF6V1</v>
          </cell>
          <cell r="F300">
            <v>133</v>
          </cell>
          <cell r="G300">
            <v>28.024322677296244</v>
          </cell>
          <cell r="H300">
            <v>159</v>
          </cell>
          <cell r="I300">
            <v>4455.8673056901025</v>
          </cell>
          <cell r="J300">
            <v>728.63238960970239</v>
          </cell>
          <cell r="K300">
            <v>198.75</v>
          </cell>
          <cell r="L300">
            <v>5569.8341321126281</v>
          </cell>
          <cell r="M300">
            <v>1113.9668264225256</v>
          </cell>
          <cell r="N300">
            <v>0.2</v>
          </cell>
        </row>
        <row r="301">
          <cell r="A301" t="str">
            <v>POR</v>
          </cell>
          <cell r="B301" t="str">
            <v>4-p</v>
          </cell>
          <cell r="C301" t="str">
            <v>flexi built in</v>
          </cell>
          <cell r="D301">
            <v>8</v>
          </cell>
          <cell r="E301" t="str">
            <v>FWM08CF6V1</v>
          </cell>
          <cell r="F301">
            <v>173</v>
          </cell>
          <cell r="G301">
            <v>22.72242379240236</v>
          </cell>
          <cell r="H301">
            <v>209</v>
          </cell>
          <cell r="I301">
            <v>4748.9865726120934</v>
          </cell>
          <cell r="J301">
            <v>818.00725652648498</v>
          </cell>
          <cell r="K301">
            <v>261.25</v>
          </cell>
          <cell r="L301">
            <v>5936.2332157651163</v>
          </cell>
          <cell r="M301">
            <v>1187.2466431530233</v>
          </cell>
          <cell r="N301">
            <v>0.2</v>
          </cell>
        </row>
        <row r="302">
          <cell r="A302" t="str">
            <v>POR</v>
          </cell>
          <cell r="B302" t="str">
            <v>2-p</v>
          </cell>
          <cell r="C302" t="str">
            <v>flexi cabinet</v>
          </cell>
          <cell r="D302">
            <v>1</v>
          </cell>
          <cell r="E302" t="str">
            <v>FWL01C6V1</v>
          </cell>
          <cell r="F302">
            <v>95</v>
          </cell>
          <cell r="G302">
            <v>3.5516839568102703</v>
          </cell>
          <cell r="H302">
            <v>110</v>
          </cell>
          <cell r="I302">
            <v>390.68523524912973</v>
          </cell>
          <cell r="J302">
            <v>53.275259352154052</v>
          </cell>
          <cell r="K302">
            <v>137.5</v>
          </cell>
          <cell r="L302">
            <v>488.35654406141214</v>
          </cell>
          <cell r="M302">
            <v>97.671308812282433</v>
          </cell>
          <cell r="N302">
            <v>0.2</v>
          </cell>
        </row>
        <row r="303">
          <cell r="A303" t="str">
            <v>POR</v>
          </cell>
          <cell r="B303" t="str">
            <v>2-p</v>
          </cell>
          <cell r="C303" t="str">
            <v>flexi cabinet</v>
          </cell>
          <cell r="D303">
            <v>2</v>
          </cell>
          <cell r="E303" t="str">
            <v>FWL02C6V1</v>
          </cell>
          <cell r="F303">
            <v>110</v>
          </cell>
          <cell r="G303">
            <v>3.2712878549568276</v>
          </cell>
          <cell r="H303">
            <v>123</v>
          </cell>
          <cell r="I303">
            <v>402.36840615968981</v>
          </cell>
          <cell r="J303">
            <v>42.526742114438761</v>
          </cell>
          <cell r="K303">
            <v>153.75</v>
          </cell>
          <cell r="L303">
            <v>502.96050769961226</v>
          </cell>
          <cell r="M303">
            <v>100.59210153992245</v>
          </cell>
          <cell r="N303">
            <v>0.2</v>
          </cell>
        </row>
        <row r="304">
          <cell r="A304" t="str">
            <v>POR</v>
          </cell>
          <cell r="B304" t="str">
            <v>2-p</v>
          </cell>
          <cell r="C304" t="str">
            <v>flexi cabinet</v>
          </cell>
          <cell r="D304">
            <v>3</v>
          </cell>
          <cell r="E304" t="str">
            <v>FWL03C6V1</v>
          </cell>
          <cell r="F304">
            <v>120</v>
          </cell>
          <cell r="G304">
            <v>11.028913339568733</v>
          </cell>
          <cell r="H304">
            <v>138</v>
          </cell>
          <cell r="I304">
            <v>1521.9900408604851</v>
          </cell>
          <cell r="J304">
            <v>198.5204401122372</v>
          </cell>
          <cell r="K304">
            <v>172.5</v>
          </cell>
          <cell r="L304">
            <v>1902.4875510756065</v>
          </cell>
          <cell r="M304">
            <v>380.49751021512128</v>
          </cell>
          <cell r="N304">
            <v>0.2</v>
          </cell>
        </row>
        <row r="305">
          <cell r="A305" t="str">
            <v>POR</v>
          </cell>
          <cell r="B305" t="str">
            <v>2-p</v>
          </cell>
          <cell r="C305" t="str">
            <v>flexi cabinet</v>
          </cell>
          <cell r="D305">
            <v>4</v>
          </cell>
          <cell r="E305" t="str">
            <v>FWL04C6V1</v>
          </cell>
          <cell r="F305">
            <v>132</v>
          </cell>
          <cell r="G305">
            <v>14.954458765516925</v>
          </cell>
          <cell r="H305">
            <v>155</v>
          </cell>
          <cell r="I305">
            <v>2317.9411086551236</v>
          </cell>
          <cell r="J305">
            <v>343.9525516068893</v>
          </cell>
          <cell r="K305">
            <v>193.75</v>
          </cell>
          <cell r="L305">
            <v>2897.4263858189042</v>
          </cell>
          <cell r="M305">
            <v>579.48527716378089</v>
          </cell>
          <cell r="N305">
            <v>0.2</v>
          </cell>
        </row>
        <row r="306">
          <cell r="A306" t="str">
            <v>POR</v>
          </cell>
          <cell r="B306" t="str">
            <v>2-p</v>
          </cell>
          <cell r="C306" t="str">
            <v>flexi cabinet</v>
          </cell>
          <cell r="D306">
            <v>6</v>
          </cell>
          <cell r="E306" t="str">
            <v>FWL06C6V1</v>
          </cell>
          <cell r="F306">
            <v>142</v>
          </cell>
          <cell r="G306">
            <v>10.374655768577368</v>
          </cell>
          <cell r="H306">
            <v>171</v>
          </cell>
          <cell r="I306">
            <v>1774.0661364267298</v>
          </cell>
          <cell r="J306">
            <v>300.86501728874367</v>
          </cell>
          <cell r="K306">
            <v>213.75</v>
          </cell>
          <cell r="L306">
            <v>2217.5826705334125</v>
          </cell>
          <cell r="M306">
            <v>443.51653410668246</v>
          </cell>
          <cell r="N306">
            <v>0.2</v>
          </cell>
        </row>
        <row r="307">
          <cell r="A307" t="str">
            <v>POR</v>
          </cell>
          <cell r="B307" t="str">
            <v>2-p</v>
          </cell>
          <cell r="C307" t="str">
            <v>flexi cabinet</v>
          </cell>
          <cell r="D307">
            <v>8</v>
          </cell>
          <cell r="E307" t="str">
            <v>FWL08C6V1</v>
          </cell>
          <cell r="F307">
            <v>194</v>
          </cell>
          <cell r="G307">
            <v>8.4118830556032709</v>
          </cell>
          <cell r="H307">
            <v>229</v>
          </cell>
          <cell r="I307">
            <v>1926.3212197331491</v>
          </cell>
          <cell r="J307">
            <v>294.41590694611449</v>
          </cell>
          <cell r="K307">
            <v>286.25</v>
          </cell>
          <cell r="L307">
            <v>2407.9015246664362</v>
          </cell>
          <cell r="M307">
            <v>481.58030493328727</v>
          </cell>
          <cell r="N307">
            <v>0.2</v>
          </cell>
        </row>
        <row r="308">
          <cell r="A308" t="str">
            <v>POR</v>
          </cell>
          <cell r="B308" t="str">
            <v>4-p</v>
          </cell>
          <cell r="C308" t="str">
            <v>flexi cabinet</v>
          </cell>
          <cell r="D308">
            <v>1</v>
          </cell>
          <cell r="E308" t="str">
            <v>FWL01CF6V1</v>
          </cell>
          <cell r="F308">
            <v>112</v>
          </cell>
          <cell r="G308">
            <v>2.2242869224468356</v>
          </cell>
          <cell r="H308">
            <v>135</v>
          </cell>
          <cell r="I308">
            <v>300.27873453032282</v>
          </cell>
          <cell r="J308">
            <v>51.158599216277217</v>
          </cell>
          <cell r="K308">
            <v>168.75</v>
          </cell>
          <cell r="L308">
            <v>375.3484181629035</v>
          </cell>
          <cell r="M308">
            <v>75.069683632580706</v>
          </cell>
          <cell r="N308">
            <v>0.2</v>
          </cell>
        </row>
        <row r="309">
          <cell r="A309" t="str">
            <v>POR</v>
          </cell>
          <cell r="B309" t="str">
            <v>4-p</v>
          </cell>
          <cell r="C309" t="str">
            <v>flexi cabinet</v>
          </cell>
          <cell r="D309">
            <v>2</v>
          </cell>
          <cell r="E309" t="str">
            <v>FWL02CF6V1</v>
          </cell>
          <cell r="F309">
            <v>127</v>
          </cell>
          <cell r="G309">
            <v>2.0486853233062958</v>
          </cell>
          <cell r="H309">
            <v>147</v>
          </cell>
          <cell r="I309">
            <v>301.15674252602548</v>
          </cell>
          <cell r="J309">
            <v>40.973706466125918</v>
          </cell>
          <cell r="K309">
            <v>183.75</v>
          </cell>
          <cell r="L309">
            <v>376.44592815753185</v>
          </cell>
          <cell r="M309">
            <v>75.289185631506371</v>
          </cell>
          <cell r="N309">
            <v>0.2</v>
          </cell>
        </row>
        <row r="310">
          <cell r="A310" t="str">
            <v>POR</v>
          </cell>
          <cell r="B310" t="str">
            <v>4-p</v>
          </cell>
          <cell r="C310" t="str">
            <v>flexi cabinet</v>
          </cell>
          <cell r="D310">
            <v>3</v>
          </cell>
          <cell r="E310" t="str">
            <v>FWL03CF6V1</v>
          </cell>
          <cell r="F310">
            <v>139</v>
          </cell>
          <cell r="G310">
            <v>6.9069962328612267</v>
          </cell>
          <cell r="H310">
            <v>165</v>
          </cell>
          <cell r="I310">
            <v>1139.6543784221024</v>
          </cell>
          <cell r="J310">
            <v>179.58190205439189</v>
          </cell>
          <cell r="K310">
            <v>206.25</v>
          </cell>
          <cell r="L310">
            <v>1424.5679730276279</v>
          </cell>
          <cell r="M310">
            <v>284.91359460552559</v>
          </cell>
          <cell r="N310">
            <v>0.2</v>
          </cell>
        </row>
        <row r="311">
          <cell r="A311" t="str">
            <v>POR</v>
          </cell>
          <cell r="B311" t="str">
            <v>4-p</v>
          </cell>
          <cell r="C311" t="str">
            <v>flexi cabinet</v>
          </cell>
          <cell r="D311">
            <v>4</v>
          </cell>
          <cell r="E311" t="str">
            <v>FWL04CF6V1</v>
          </cell>
          <cell r="F311">
            <v>155</v>
          </cell>
          <cell r="G311">
            <v>9.3654186208287804</v>
          </cell>
          <cell r="H311">
            <v>186</v>
          </cell>
          <cell r="I311">
            <v>1741.9678634741531</v>
          </cell>
          <cell r="J311">
            <v>290.32797724569218</v>
          </cell>
          <cell r="K311">
            <v>232.5</v>
          </cell>
          <cell r="L311">
            <v>2177.4598293426916</v>
          </cell>
          <cell r="M311">
            <v>435.49196586853827</v>
          </cell>
          <cell r="N311">
            <v>0.2</v>
          </cell>
        </row>
        <row r="312">
          <cell r="A312" t="str">
            <v>POR</v>
          </cell>
          <cell r="B312" t="str">
            <v>4-p</v>
          </cell>
          <cell r="C312" t="str">
            <v>flexi cabinet</v>
          </cell>
          <cell r="D312">
            <v>6</v>
          </cell>
          <cell r="E312" t="str">
            <v>FWL06CF6V1</v>
          </cell>
          <cell r="F312">
            <v>165</v>
          </cell>
          <cell r="G312">
            <v>6.4972591681999674</v>
          </cell>
          <cell r="H312">
            <v>202</v>
          </cell>
          <cell r="I312">
            <v>1312.4463519763933</v>
          </cell>
          <cell r="J312">
            <v>240.3985892233988</v>
          </cell>
          <cell r="K312">
            <v>252.5</v>
          </cell>
          <cell r="L312">
            <v>1640.5579399704918</v>
          </cell>
          <cell r="M312">
            <v>328.11158799409833</v>
          </cell>
          <cell r="N312">
            <v>0.2</v>
          </cell>
        </row>
        <row r="313">
          <cell r="A313" t="str">
            <v>POR</v>
          </cell>
          <cell r="B313" t="str">
            <v>4-p</v>
          </cell>
          <cell r="C313" t="str">
            <v>flexi cabinet</v>
          </cell>
          <cell r="D313">
            <v>8</v>
          </cell>
          <cell r="E313" t="str">
            <v>FWL08CF6V1</v>
          </cell>
          <cell r="F313">
            <v>222</v>
          </cell>
          <cell r="G313">
            <v>5.2680479742161896</v>
          </cell>
          <cell r="H313">
            <v>268</v>
          </cell>
          <cell r="I313">
            <v>1411.8368570899388</v>
          </cell>
          <cell r="J313">
            <v>242.33020681394473</v>
          </cell>
          <cell r="K313">
            <v>335</v>
          </cell>
          <cell r="L313">
            <v>1764.7960713624236</v>
          </cell>
          <cell r="M313">
            <v>352.9592142724847</v>
          </cell>
          <cell r="N313">
            <v>0.2</v>
          </cell>
        </row>
        <row r="314">
          <cell r="A314" t="str">
            <v>POR</v>
          </cell>
          <cell r="B314" t="str">
            <v>2-p</v>
          </cell>
          <cell r="C314" t="str">
            <v>vertical cabinet</v>
          </cell>
          <cell r="D314">
            <v>1</v>
          </cell>
          <cell r="E314" t="str">
            <v>FWV01C6V1</v>
          </cell>
          <cell r="F314">
            <v>90</v>
          </cell>
          <cell r="G314">
            <v>8.6438573406707775</v>
          </cell>
          <cell r="H314">
            <v>105</v>
          </cell>
          <cell r="I314">
            <v>907.60502077043168</v>
          </cell>
          <cell r="J314">
            <v>129.65786011006168</v>
          </cell>
          <cell r="K314">
            <v>131.25</v>
          </cell>
          <cell r="L314">
            <v>1134.5062759630396</v>
          </cell>
          <cell r="M314">
            <v>226.90125519260792</v>
          </cell>
          <cell r="N314">
            <v>0.2</v>
          </cell>
        </row>
        <row r="315">
          <cell r="A315" t="str">
            <v>POR</v>
          </cell>
          <cell r="B315" t="str">
            <v>2-p</v>
          </cell>
          <cell r="C315" t="str">
            <v>vertical cabinet</v>
          </cell>
          <cell r="D315">
            <v>2</v>
          </cell>
          <cell r="E315" t="str">
            <v>FWV02C6V1</v>
          </cell>
          <cell r="F315">
            <v>105</v>
          </cell>
          <cell r="G315">
            <v>7.9614475506178231</v>
          </cell>
          <cell r="H315">
            <v>118</v>
          </cell>
          <cell r="I315">
            <v>939.45081097290313</v>
          </cell>
          <cell r="J315">
            <v>103.4988181580317</v>
          </cell>
          <cell r="K315">
            <v>147.5</v>
          </cell>
          <cell r="L315">
            <v>1174.3135137161289</v>
          </cell>
          <cell r="M315">
            <v>234.86270274322578</v>
          </cell>
          <cell r="N315">
            <v>0.2</v>
          </cell>
        </row>
        <row r="316">
          <cell r="A316" t="str">
            <v>POR</v>
          </cell>
          <cell r="B316" t="str">
            <v>2-p</v>
          </cell>
          <cell r="C316" t="str">
            <v>vertical cabinet</v>
          </cell>
          <cell r="D316">
            <v>3</v>
          </cell>
          <cell r="E316" t="str">
            <v>FWV03C6V1</v>
          </cell>
          <cell r="F316">
            <v>115</v>
          </cell>
          <cell r="G316">
            <v>26.841451742082945</v>
          </cell>
          <cell r="H316">
            <v>130</v>
          </cell>
          <cell r="I316">
            <v>3489.3887264707828</v>
          </cell>
          <cell r="J316">
            <v>402.62177613124419</v>
          </cell>
          <cell r="K316">
            <v>162.5</v>
          </cell>
          <cell r="L316">
            <v>4361.7359080884789</v>
          </cell>
          <cell r="M316">
            <v>872.3471816176957</v>
          </cell>
          <cell r="N316">
            <v>0.2</v>
          </cell>
        </row>
        <row r="317">
          <cell r="A317" t="str">
            <v>POR</v>
          </cell>
          <cell r="B317" t="str">
            <v>2-p</v>
          </cell>
          <cell r="C317" t="str">
            <v>vertical cabinet</v>
          </cell>
          <cell r="D317">
            <v>4</v>
          </cell>
          <cell r="E317" t="str">
            <v>FWV04C6V1</v>
          </cell>
          <cell r="F317">
            <v>127</v>
          </cell>
          <cell r="G317">
            <v>36.395188802824329</v>
          </cell>
          <cell r="H317">
            <v>147</v>
          </cell>
          <cell r="I317">
            <v>5350.0927540151761</v>
          </cell>
          <cell r="J317">
            <v>727.90377605648655</v>
          </cell>
          <cell r="K317">
            <v>183.75</v>
          </cell>
          <cell r="L317">
            <v>6687.6159425189708</v>
          </cell>
          <cell r="M317">
            <v>1337.523188503794</v>
          </cell>
          <cell r="N317">
            <v>0.2</v>
          </cell>
        </row>
        <row r="318">
          <cell r="A318" t="str">
            <v>POR</v>
          </cell>
          <cell r="B318" t="str">
            <v>2-p</v>
          </cell>
          <cell r="C318" t="str">
            <v>vertical cabinet</v>
          </cell>
          <cell r="D318">
            <v>6</v>
          </cell>
          <cell r="E318" t="str">
            <v>FWV06C6V1</v>
          </cell>
          <cell r="F318">
            <v>137</v>
          </cell>
          <cell r="G318">
            <v>25.249162231959378</v>
          </cell>
          <cell r="H318">
            <v>162</v>
          </cell>
          <cell r="I318">
            <v>4090.3642815774192</v>
          </cell>
          <cell r="J318">
            <v>631.2290557989844</v>
          </cell>
          <cell r="K318">
            <v>202.5</v>
          </cell>
          <cell r="L318">
            <v>5112.9553519717738</v>
          </cell>
          <cell r="M318">
            <v>1022.5910703943548</v>
          </cell>
          <cell r="N318">
            <v>0.2</v>
          </cell>
        </row>
        <row r="319">
          <cell r="A319" t="str">
            <v>POR</v>
          </cell>
          <cell r="B319" t="str">
            <v>2-p</v>
          </cell>
          <cell r="C319" t="str">
            <v>vertical cabinet</v>
          </cell>
          <cell r="D319">
            <v>8</v>
          </cell>
          <cell r="E319" t="str">
            <v>FWV08C6V1</v>
          </cell>
          <cell r="F319">
            <v>189</v>
          </cell>
          <cell r="G319">
            <v>20.472293701588686</v>
          </cell>
          <cell r="H319">
            <v>214</v>
          </cell>
          <cell r="I319">
            <v>4381.0708521399793</v>
          </cell>
          <cell r="J319">
            <v>511.80734253971718</v>
          </cell>
          <cell r="K319">
            <v>267.5</v>
          </cell>
          <cell r="L319">
            <v>5476.3385651749732</v>
          </cell>
          <cell r="M319">
            <v>1095.2677130349948</v>
          </cell>
          <cell r="N319">
            <v>0.2</v>
          </cell>
        </row>
        <row r="320">
          <cell r="A320" t="str">
            <v>POR</v>
          </cell>
          <cell r="B320" t="str">
            <v>4-p</v>
          </cell>
          <cell r="C320" t="str">
            <v>vertical cabinet</v>
          </cell>
          <cell r="D320">
            <v>1</v>
          </cell>
          <cell r="E320" t="str">
            <v>FWV01CF6V1</v>
          </cell>
          <cell r="F320">
            <v>107</v>
          </cell>
          <cell r="G320">
            <v>5.4133247992079614</v>
          </cell>
          <cell r="H320">
            <v>129</v>
          </cell>
          <cell r="I320">
            <v>698.31889909782706</v>
          </cell>
          <cell r="J320">
            <v>119.09314558257515</v>
          </cell>
          <cell r="K320">
            <v>161.25</v>
          </cell>
          <cell r="L320">
            <v>872.89862387228379</v>
          </cell>
          <cell r="M320">
            <v>174.57972477445676</v>
          </cell>
          <cell r="N320">
            <v>0.2</v>
          </cell>
        </row>
        <row r="321">
          <cell r="A321" t="str">
            <v>POR</v>
          </cell>
          <cell r="B321" t="str">
            <v>4-p</v>
          </cell>
          <cell r="C321" t="str">
            <v>vertical cabinet</v>
          </cell>
          <cell r="D321">
            <v>2</v>
          </cell>
          <cell r="E321" t="str">
            <v>FWV02CF6V1</v>
          </cell>
          <cell r="F321">
            <v>122</v>
          </cell>
          <cell r="G321">
            <v>4.9859570519020702</v>
          </cell>
          <cell r="H321">
            <v>142</v>
          </cell>
          <cell r="I321">
            <v>708.00590137009397</v>
          </cell>
          <cell r="J321">
            <v>99.7191410380414</v>
          </cell>
          <cell r="K321">
            <v>177.5</v>
          </cell>
          <cell r="L321">
            <v>885.00737671261743</v>
          </cell>
          <cell r="M321">
            <v>177.00147534252349</v>
          </cell>
          <cell r="N321">
            <v>0.2</v>
          </cell>
        </row>
        <row r="322">
          <cell r="A322" t="str">
            <v>POR</v>
          </cell>
          <cell r="B322" t="str">
            <v>4-p</v>
          </cell>
          <cell r="C322" t="str">
            <v>vertical cabinet</v>
          </cell>
          <cell r="D322">
            <v>3</v>
          </cell>
          <cell r="E322" t="str">
            <v>FWV03CF6V1</v>
          </cell>
          <cell r="F322">
            <v>134</v>
          </cell>
          <cell r="G322">
            <v>16.809798060698409</v>
          </cell>
          <cell r="H322">
            <v>158</v>
          </cell>
          <cell r="I322">
            <v>2655.9480935903484</v>
          </cell>
          <cell r="J322">
            <v>403.43515345676178</v>
          </cell>
          <cell r="K322">
            <v>197.5</v>
          </cell>
          <cell r="L322">
            <v>3319.9351169879355</v>
          </cell>
          <cell r="M322">
            <v>663.98702339758711</v>
          </cell>
          <cell r="N322">
            <v>0.2</v>
          </cell>
        </row>
        <row r="323">
          <cell r="A323" t="str">
            <v>POR</v>
          </cell>
          <cell r="B323" t="str">
            <v>4-p</v>
          </cell>
          <cell r="C323" t="str">
            <v>vertical cabinet</v>
          </cell>
          <cell r="D323">
            <v>4</v>
          </cell>
          <cell r="E323" t="str">
            <v>FWV04CF6V1</v>
          </cell>
          <cell r="F323">
            <v>150</v>
          </cell>
          <cell r="G323">
            <v>22.792946522980891</v>
          </cell>
          <cell r="H323">
            <v>178</v>
          </cell>
          <cell r="I323">
            <v>4057.1444810905987</v>
          </cell>
          <cell r="J323">
            <v>638.20250264346498</v>
          </cell>
          <cell r="K323">
            <v>222.5</v>
          </cell>
          <cell r="L323">
            <v>5071.4306013632486</v>
          </cell>
          <cell r="M323">
            <v>1014.2861202726497</v>
          </cell>
          <cell r="N323">
            <v>0.2</v>
          </cell>
        </row>
        <row r="324">
          <cell r="A324" t="str">
            <v>POR</v>
          </cell>
          <cell r="B324" t="str">
            <v>4-p</v>
          </cell>
          <cell r="C324" t="str">
            <v>vertical cabinet</v>
          </cell>
          <cell r="D324">
            <v>6</v>
          </cell>
          <cell r="E324" t="str">
            <v>FWV06CF6V1</v>
          </cell>
          <cell r="F324">
            <v>160</v>
          </cell>
          <cell r="G324">
            <v>15.812606650317994</v>
          </cell>
          <cell r="H324">
            <v>192</v>
          </cell>
          <cell r="I324">
            <v>3036.0204768610547</v>
          </cell>
          <cell r="J324">
            <v>506.0034128101758</v>
          </cell>
          <cell r="K324">
            <v>240</v>
          </cell>
          <cell r="L324">
            <v>3795.0255960763184</v>
          </cell>
          <cell r="M324">
            <v>759.00511921526368</v>
          </cell>
          <cell r="N324">
            <v>0.2</v>
          </cell>
        </row>
        <row r="325">
          <cell r="A325" t="str">
            <v>POR</v>
          </cell>
          <cell r="B325" t="str">
            <v>4-p</v>
          </cell>
          <cell r="C325" t="str">
            <v>vertical cabinet</v>
          </cell>
          <cell r="D325">
            <v>8</v>
          </cell>
          <cell r="E325" t="str">
            <v>FWV08CF6V1</v>
          </cell>
          <cell r="F325">
            <v>217</v>
          </cell>
          <cell r="G325">
            <v>12.821032419176751</v>
          </cell>
          <cell r="H325">
            <v>253</v>
          </cell>
          <cell r="I325">
            <v>3243.7212020517181</v>
          </cell>
          <cell r="J325">
            <v>461.55716709036301</v>
          </cell>
          <cell r="K325">
            <v>316.25</v>
          </cell>
          <cell r="L325">
            <v>4054.6515025646477</v>
          </cell>
          <cell r="M325">
            <v>810.93030051292953</v>
          </cell>
          <cell r="N325">
            <v>0.2</v>
          </cell>
        </row>
        <row r="326">
          <cell r="A326" t="str">
            <v>UK</v>
          </cell>
          <cell r="B326" t="str">
            <v>2-p</v>
          </cell>
          <cell r="C326" t="str">
            <v>flexi built in</v>
          </cell>
          <cell r="D326">
            <v>1</v>
          </cell>
          <cell r="E326" t="str">
            <v>FWM01C6V1</v>
          </cell>
          <cell r="F326">
            <v>75</v>
          </cell>
          <cell r="G326">
            <v>1.3199782119455608</v>
          </cell>
          <cell r="H326">
            <v>109.74822399999999</v>
          </cell>
          <cell r="I326">
            <v>144.86526447972088</v>
          </cell>
          <cell r="J326">
            <v>45.86689858380381</v>
          </cell>
          <cell r="K326">
            <v>140.70285128205126</v>
          </cell>
          <cell r="L326">
            <v>185.72469805092416</v>
          </cell>
          <cell r="M326">
            <v>40.859433571203297</v>
          </cell>
          <cell r="N326">
            <v>0.22</v>
          </cell>
        </row>
        <row r="327">
          <cell r="A327" t="str">
            <v>UK</v>
          </cell>
          <cell r="B327" t="str">
            <v>2-p</v>
          </cell>
          <cell r="C327" t="str">
            <v>flexi built in</v>
          </cell>
          <cell r="D327">
            <v>2</v>
          </cell>
          <cell r="E327" t="str">
            <v>FWM02C6V1</v>
          </cell>
          <cell r="F327">
            <v>82</v>
          </cell>
          <cell r="G327">
            <v>6.2698965067414134</v>
          </cell>
          <cell r="H327">
            <v>124.273724</v>
          </cell>
          <cell r="I327">
            <v>779.18338798734658</v>
          </cell>
          <cell r="J327">
            <v>265.05187443455065</v>
          </cell>
          <cell r="K327">
            <v>159.32528717948716</v>
          </cell>
          <cell r="L327">
            <v>998.95306152223907</v>
          </cell>
          <cell r="M327">
            <v>219.76967353489249</v>
          </cell>
          <cell r="N327">
            <v>0.22</v>
          </cell>
        </row>
        <row r="328">
          <cell r="A328" t="str">
            <v>UK</v>
          </cell>
          <cell r="B328" t="str">
            <v>2-p</v>
          </cell>
          <cell r="C328" t="str">
            <v>flexi built in</v>
          </cell>
          <cell r="D328">
            <v>3</v>
          </cell>
          <cell r="E328" t="str">
            <v>FWM03C6V1</v>
          </cell>
          <cell r="F328">
            <v>90</v>
          </cell>
          <cell r="G328">
            <v>49.169188394972139</v>
          </cell>
          <cell r="H328">
            <v>137.18528000000001</v>
          </cell>
          <cell r="I328">
            <v>6745.2888773370041</v>
          </cell>
          <cell r="J328">
            <v>2320.0619217895114</v>
          </cell>
          <cell r="K328">
            <v>175.8785641025641</v>
          </cell>
          <cell r="L328">
            <v>8647.8062529961589</v>
          </cell>
          <cell r="M328">
            <v>1902.5173756591544</v>
          </cell>
          <cell r="N328">
            <v>0.22</v>
          </cell>
        </row>
        <row r="329">
          <cell r="A329" t="str">
            <v>UK</v>
          </cell>
          <cell r="B329" t="str">
            <v>2-p</v>
          </cell>
          <cell r="C329" t="str">
            <v>flexi built in</v>
          </cell>
          <cell r="D329">
            <v>4</v>
          </cell>
          <cell r="E329" t="str">
            <v>FWM04C6V1</v>
          </cell>
          <cell r="F329">
            <v>103</v>
          </cell>
          <cell r="G329">
            <v>26.729558791897606</v>
          </cell>
          <cell r="H329">
            <v>154.93867</v>
          </cell>
          <cell r="I329">
            <v>4141.4422889034222</v>
          </cell>
          <cell r="J329">
            <v>1388.2977333379686</v>
          </cell>
          <cell r="K329">
            <v>198.63932051282052</v>
          </cell>
          <cell r="L329">
            <v>5309.5413960300284</v>
          </cell>
          <cell r="M329">
            <v>1168.0991071266062</v>
          </cell>
          <cell r="N329">
            <v>0.22</v>
          </cell>
        </row>
        <row r="330">
          <cell r="A330" t="str">
            <v>UK</v>
          </cell>
          <cell r="B330" t="str">
            <v>2-p</v>
          </cell>
          <cell r="C330" t="str">
            <v>flexi built in</v>
          </cell>
          <cell r="D330">
            <v>6</v>
          </cell>
          <cell r="E330" t="str">
            <v>FWM06C6V1</v>
          </cell>
          <cell r="F330">
            <v>110</v>
          </cell>
          <cell r="G330">
            <v>60.389003196509407</v>
          </cell>
          <cell r="H330">
            <v>169.46417</v>
          </cell>
          <cell r="I330">
            <v>10233.772303823813</v>
          </cell>
          <cell r="J330">
            <v>3590.9819522077787</v>
          </cell>
          <cell r="K330">
            <v>217.2617564102564</v>
          </cell>
          <cell r="L330">
            <v>13120.220902338222</v>
          </cell>
          <cell r="M330">
            <v>2886.4485985144083</v>
          </cell>
          <cell r="N330">
            <v>0.22</v>
          </cell>
        </row>
        <row r="331">
          <cell r="A331" t="str">
            <v>UK</v>
          </cell>
          <cell r="B331" t="str">
            <v>2-p</v>
          </cell>
          <cell r="C331" t="str">
            <v>flexi built in</v>
          </cell>
          <cell r="D331">
            <v>8</v>
          </cell>
          <cell r="E331" t="str">
            <v>FWM08C6V1</v>
          </cell>
          <cell r="F331">
            <v>145</v>
          </cell>
          <cell r="G331">
            <v>50.819161159904091</v>
          </cell>
          <cell r="H331">
            <v>225.95222699999999</v>
          </cell>
          <cell r="I331">
            <v>11482.702638352232</v>
          </cell>
          <cell r="J331">
            <v>4113.9242701661387</v>
          </cell>
          <cell r="K331">
            <v>289.68234230769229</v>
          </cell>
          <cell r="L331">
            <v>14721.413638913118</v>
          </cell>
          <cell r="M331">
            <v>3238.7110005608856</v>
          </cell>
          <cell r="N331">
            <v>0.22</v>
          </cell>
        </row>
        <row r="332">
          <cell r="A332" t="str">
            <v>UK</v>
          </cell>
          <cell r="B332" t="str">
            <v>4-p</v>
          </cell>
          <cell r="C332" t="str">
            <v>flexi built in</v>
          </cell>
          <cell r="D332">
            <v>1</v>
          </cell>
          <cell r="E332" t="str">
            <v>FWM01CF6V1</v>
          </cell>
          <cell r="F332">
            <v>92</v>
          </cell>
          <cell r="G332">
            <v>1.9715598133836558</v>
          </cell>
          <cell r="H332">
            <v>137.18528000000001</v>
          </cell>
          <cell r="I332">
            <v>270.46898503578456</v>
          </cell>
          <cell r="J332">
            <v>89.085482204488244</v>
          </cell>
          <cell r="K332">
            <v>175.8785641025641</v>
          </cell>
          <cell r="L332">
            <v>346.7551090202366</v>
          </cell>
          <cell r="M332">
            <v>76.286123984452033</v>
          </cell>
          <cell r="N332">
            <v>0.22</v>
          </cell>
        </row>
        <row r="333">
          <cell r="A333" t="str">
            <v>UK</v>
          </cell>
          <cell r="B333" t="str">
            <v>4-p</v>
          </cell>
          <cell r="C333" t="str">
            <v>flexi built in</v>
          </cell>
          <cell r="D333">
            <v>2</v>
          </cell>
          <cell r="E333" t="str">
            <v>FWM02CF6V1</v>
          </cell>
          <cell r="F333">
            <v>99</v>
          </cell>
          <cell r="G333">
            <v>9.3649091135723648</v>
          </cell>
          <cell r="H333">
            <v>148.48289199999999</v>
          </cell>
          <cell r="I333">
            <v>1390.5287885003811</v>
          </cell>
          <cell r="J333">
            <v>463.40278625671698</v>
          </cell>
          <cell r="K333">
            <v>190.36268205128204</v>
          </cell>
          <cell r="L333">
            <v>1782.7292160261295</v>
          </cell>
          <cell r="M333">
            <v>392.20042752574847</v>
          </cell>
          <cell r="N333">
            <v>0.22</v>
          </cell>
        </row>
        <row r="334">
          <cell r="A334" t="str">
            <v>UK</v>
          </cell>
          <cell r="B334" t="str">
            <v>4-p</v>
          </cell>
          <cell r="C334" t="str">
            <v>flexi built in</v>
          </cell>
          <cell r="D334">
            <v>3</v>
          </cell>
          <cell r="E334" t="str">
            <v>FWM03CF6V1</v>
          </cell>
          <cell r="F334">
            <v>109</v>
          </cell>
          <cell r="G334">
            <v>73.440603048541192</v>
          </cell>
          <cell r="H334">
            <v>164.62233599999999</v>
          </cell>
          <cell r="I334">
            <v>12089.963631099572</v>
          </cell>
          <cell r="J334">
            <v>4084.9378988085818</v>
          </cell>
          <cell r="K334">
            <v>211.05427692307691</v>
          </cell>
          <cell r="L334">
            <v>15499.953373204578</v>
          </cell>
          <cell r="M334">
            <v>3409.9897421050077</v>
          </cell>
          <cell r="N334">
            <v>0.22</v>
          </cell>
        </row>
        <row r="335">
          <cell r="A335" t="str">
            <v>UK</v>
          </cell>
          <cell r="B335" t="str">
            <v>4-p</v>
          </cell>
          <cell r="C335" t="str">
            <v>flexi built in</v>
          </cell>
          <cell r="D335">
            <v>4</v>
          </cell>
          <cell r="E335" t="str">
            <v>FWM04CF6V1</v>
          </cell>
          <cell r="F335">
            <v>126</v>
          </cell>
          <cell r="G335">
            <v>39.924086221019031</v>
          </cell>
          <cell r="H335">
            <v>185.60361499999999</v>
          </cell>
          <cell r="I335">
            <v>7410.0547281928211</v>
          </cell>
          <cell r="J335">
            <v>2379.6198643444227</v>
          </cell>
          <cell r="K335">
            <v>237.95335256410254</v>
          </cell>
          <cell r="L335">
            <v>9500.0701643497705</v>
          </cell>
          <cell r="M335">
            <v>2090.0154361569494</v>
          </cell>
          <cell r="N335">
            <v>0.22</v>
          </cell>
        </row>
        <row r="336">
          <cell r="A336" t="str">
            <v>UK</v>
          </cell>
          <cell r="B336" t="str">
            <v>4-p</v>
          </cell>
          <cell r="C336" t="str">
            <v>flexi built in</v>
          </cell>
          <cell r="D336">
            <v>6</v>
          </cell>
          <cell r="E336" t="str">
            <v>FWM06CF6V1</v>
          </cell>
          <cell r="F336">
            <v>133</v>
          </cell>
          <cell r="G336">
            <v>90.198861462302261</v>
          </cell>
          <cell r="H336">
            <v>200.12911500000001</v>
          </cell>
          <cell r="I336">
            <v>18051.41831845816</v>
          </cell>
          <cell r="J336">
            <v>6054.9697439719575</v>
          </cell>
          <cell r="K336">
            <v>256.57578846153848</v>
          </cell>
          <cell r="L336">
            <v>23142.84399802328</v>
          </cell>
          <cell r="M336">
            <v>5091.4256795651218</v>
          </cell>
          <cell r="N336">
            <v>0.22</v>
          </cell>
        </row>
        <row r="337">
          <cell r="A337" t="str">
            <v>UK</v>
          </cell>
          <cell r="B337" t="str">
            <v>4-p</v>
          </cell>
          <cell r="C337" t="str">
            <v>flexi built in</v>
          </cell>
          <cell r="D337">
            <v>8</v>
          </cell>
          <cell r="E337" t="str">
            <v>FWM08CF6V1</v>
          </cell>
          <cell r="F337">
            <v>173</v>
          </cell>
          <cell r="G337">
            <v>75.90505281527075</v>
          </cell>
          <cell r="H337">
            <v>269.528728</v>
          </cell>
          <cell r="I337">
            <v>20458.592334072746</v>
          </cell>
          <cell r="J337">
            <v>7327.018197030905</v>
          </cell>
          <cell r="K337">
            <v>345.54965128205129</v>
          </cell>
          <cell r="L337">
            <v>26228.964530862493</v>
          </cell>
          <cell r="M337">
            <v>5770.3721967897482</v>
          </cell>
          <cell r="N337">
            <v>0.22</v>
          </cell>
        </row>
        <row r="338">
          <cell r="A338" t="str">
            <v>UK</v>
          </cell>
          <cell r="B338" t="str">
            <v>2-p</v>
          </cell>
          <cell r="C338" t="str">
            <v>flexi cabinet</v>
          </cell>
          <cell r="D338">
            <v>1</v>
          </cell>
          <cell r="E338" t="str">
            <v>FWL01C6V1</v>
          </cell>
          <cell r="F338">
            <v>95</v>
          </cell>
          <cell r="G338">
            <v>0.25065436183958584</v>
          </cell>
          <cell r="H338">
            <v>145.25500299999999</v>
          </cell>
          <cell r="I338">
            <v>36.408800080972121</v>
          </cell>
          <cell r="J338">
            <v>12.596635706211469</v>
          </cell>
          <cell r="K338">
            <v>186.22436282051279</v>
          </cell>
          <cell r="L338">
            <v>46.677948821759131</v>
          </cell>
          <cell r="M338">
            <v>10.269148740787006</v>
          </cell>
          <cell r="N338">
            <v>0.22</v>
          </cell>
        </row>
        <row r="339">
          <cell r="A339" t="str">
            <v>UK</v>
          </cell>
          <cell r="B339" t="str">
            <v>2-p</v>
          </cell>
          <cell r="C339" t="str">
            <v>flexi cabinet</v>
          </cell>
          <cell r="D339">
            <v>2</v>
          </cell>
          <cell r="E339" t="str">
            <v>FWL02C6V1</v>
          </cell>
          <cell r="F339">
            <v>110</v>
          </cell>
          <cell r="G339">
            <v>1.1906082187380325</v>
          </cell>
          <cell r="H339">
            <v>163.00839199999999</v>
          </cell>
          <cell r="I339">
            <v>194.07913123847092</v>
          </cell>
          <cell r="J339">
            <v>63.112227177287352</v>
          </cell>
          <cell r="K339">
            <v>208.98511794871791</v>
          </cell>
          <cell r="L339">
            <v>248.81939902368066</v>
          </cell>
          <cell r="M339">
            <v>54.740267785209724</v>
          </cell>
          <cell r="N339">
            <v>0.22</v>
          </cell>
        </row>
        <row r="340">
          <cell r="A340" t="str">
            <v>UK</v>
          </cell>
          <cell r="B340" t="str">
            <v>2-p</v>
          </cell>
          <cell r="C340" t="str">
            <v>flexi cabinet</v>
          </cell>
          <cell r="D340">
            <v>3</v>
          </cell>
          <cell r="E340" t="str">
            <v>FWL03C6V1</v>
          </cell>
          <cell r="F340">
            <v>120</v>
          </cell>
          <cell r="G340">
            <v>9.3368749785245733</v>
          </cell>
          <cell r="H340">
            <v>182.37572599999999</v>
          </cell>
          <cell r="I340">
            <v>1702.8193527796534</v>
          </cell>
          <cell r="J340">
            <v>582.39435535670452</v>
          </cell>
          <cell r="K340">
            <v>233.8150333333333</v>
          </cell>
          <cell r="L340">
            <v>2183.1017343328886</v>
          </cell>
          <cell r="M340">
            <v>480.28238155323544</v>
          </cell>
          <cell r="N340">
            <v>0.22</v>
          </cell>
        </row>
        <row r="341">
          <cell r="A341" t="str">
            <v>UK</v>
          </cell>
          <cell r="B341" t="str">
            <v>2-p</v>
          </cell>
          <cell r="C341" t="str">
            <v>flexi cabinet</v>
          </cell>
          <cell r="D341">
            <v>4</v>
          </cell>
          <cell r="E341" t="str">
            <v>FWL04C6V1</v>
          </cell>
          <cell r="F341">
            <v>132</v>
          </cell>
          <cell r="G341">
            <v>5.0757508272516132</v>
          </cell>
          <cell r="H341">
            <v>206.58489299999999</v>
          </cell>
          <cell r="I341">
            <v>1048.5734415424361</v>
          </cell>
          <cell r="J341">
            <v>378.57433234522301</v>
          </cell>
          <cell r="K341">
            <v>264.85242692307691</v>
          </cell>
          <cell r="L341">
            <v>1344.324925054405</v>
          </cell>
          <cell r="M341">
            <v>295.75148351196907</v>
          </cell>
          <cell r="N341">
            <v>0.22</v>
          </cell>
        </row>
        <row r="342">
          <cell r="A342" t="str">
            <v>UK</v>
          </cell>
          <cell r="B342" t="str">
            <v>2-p</v>
          </cell>
          <cell r="C342" t="str">
            <v>flexi cabinet</v>
          </cell>
          <cell r="D342">
            <v>6</v>
          </cell>
          <cell r="E342" t="str">
            <v>FWL06C6V1</v>
          </cell>
          <cell r="F342">
            <v>142</v>
          </cell>
          <cell r="G342">
            <v>11.467437054161051</v>
          </cell>
          <cell r="H342">
            <v>225.95222699999999</v>
          </cell>
          <cell r="I342">
            <v>2591.0929403700088</v>
          </cell>
          <cell r="J342">
            <v>962.71687867913977</v>
          </cell>
          <cell r="K342">
            <v>289.68234230769229</v>
          </cell>
          <cell r="L342">
            <v>3321.9140261153962</v>
          </cell>
          <cell r="M342">
            <v>730.82108574538711</v>
          </cell>
          <cell r="N342">
            <v>0.22</v>
          </cell>
        </row>
        <row r="343">
          <cell r="A343" t="str">
            <v>UK</v>
          </cell>
          <cell r="B343" t="str">
            <v>2-p</v>
          </cell>
          <cell r="C343" t="str">
            <v>flexi cabinet</v>
          </cell>
          <cell r="D343">
            <v>8</v>
          </cell>
          <cell r="E343" t="str">
            <v>FWL08C6V1</v>
          </cell>
          <cell r="F343">
            <v>194</v>
          </cell>
          <cell r="G343">
            <v>9.6501929308240548</v>
          </cell>
          <cell r="H343">
            <v>303.42156199999999</v>
          </cell>
          <cell r="I343">
            <v>2928.0766126719927</v>
          </cell>
          <cell r="J343">
            <v>1055.939184092126</v>
          </cell>
          <cell r="K343">
            <v>389.00200256410255</v>
          </cell>
          <cell r="L343">
            <v>3753.9443752205034</v>
          </cell>
          <cell r="M343">
            <v>825.86776254851065</v>
          </cell>
          <cell r="N343">
            <v>0.22</v>
          </cell>
        </row>
        <row r="344">
          <cell r="A344" t="str">
            <v>UK</v>
          </cell>
          <cell r="B344" t="str">
            <v>4-p</v>
          </cell>
          <cell r="C344" t="str">
            <v>flexi cabinet</v>
          </cell>
          <cell r="D344">
            <v>1</v>
          </cell>
          <cell r="E344" t="str">
            <v>FWL01CF6V1</v>
          </cell>
          <cell r="F344">
            <v>112</v>
          </cell>
          <cell r="G344">
            <v>0.3743850181616743</v>
          </cell>
          <cell r="H344">
            <v>164.62233599999999</v>
          </cell>
          <cell r="I344">
            <v>61.632136253177244</v>
          </cell>
          <cell r="J344">
            <v>19.701014219069723</v>
          </cell>
          <cell r="K344">
            <v>211.05427692307691</v>
          </cell>
          <cell r="L344">
            <v>79.015559298945192</v>
          </cell>
          <cell r="M344">
            <v>17.383423045767941</v>
          </cell>
          <cell r="N344">
            <v>0.22</v>
          </cell>
        </row>
        <row r="345">
          <cell r="A345" t="str">
            <v>UK</v>
          </cell>
          <cell r="B345" t="str">
            <v>4-p</v>
          </cell>
          <cell r="C345" t="str">
            <v>flexi cabinet</v>
          </cell>
          <cell r="D345">
            <v>2</v>
          </cell>
          <cell r="E345" t="str">
            <v>FWL02CF6V1</v>
          </cell>
          <cell r="F345">
            <v>127</v>
          </cell>
          <cell r="G345">
            <v>1.778328836267953</v>
          </cell>
          <cell r="H345">
            <v>180.76178100000001</v>
          </cell>
          <cell r="I345">
            <v>321.45388764745263</v>
          </cell>
          <cell r="J345">
            <v>95.606125441422577</v>
          </cell>
          <cell r="K345">
            <v>231.74587307692309</v>
          </cell>
          <cell r="L345">
            <v>412.12036877878541</v>
          </cell>
          <cell r="M345">
            <v>90.666481131332773</v>
          </cell>
          <cell r="N345">
            <v>0.22</v>
          </cell>
        </row>
        <row r="346">
          <cell r="A346" t="str">
            <v>UK</v>
          </cell>
          <cell r="B346" t="str">
            <v>4-p</v>
          </cell>
          <cell r="C346" t="str">
            <v>flexi cabinet</v>
          </cell>
          <cell r="D346">
            <v>3</v>
          </cell>
          <cell r="E346" t="str">
            <v>FWL03CF6V1</v>
          </cell>
          <cell r="F346">
            <v>139</v>
          </cell>
          <cell r="G346">
            <v>13.94584192652237</v>
          </cell>
          <cell r="H346">
            <v>198.51517100000001</v>
          </cell>
          <cell r="I346">
            <v>2768.4611947825579</v>
          </cell>
          <cell r="J346">
            <v>829.98916699594838</v>
          </cell>
          <cell r="K346">
            <v>254.50662948717948</v>
          </cell>
          <cell r="L346">
            <v>3549.3092240802021</v>
          </cell>
          <cell r="M346">
            <v>780.8480292976443</v>
          </cell>
          <cell r="N346">
            <v>0.22</v>
          </cell>
        </row>
        <row r="347">
          <cell r="A347" t="str">
            <v>UK</v>
          </cell>
          <cell r="B347" t="str">
            <v>4-p</v>
          </cell>
          <cell r="C347" t="str">
            <v>flexi cabinet</v>
          </cell>
          <cell r="D347">
            <v>4</v>
          </cell>
          <cell r="E347" t="str">
            <v>FWL04CF6V1</v>
          </cell>
          <cell r="F347">
            <v>155</v>
          </cell>
          <cell r="G347">
            <v>7.5812966177739058</v>
          </cell>
          <cell r="H347">
            <v>229.180116</v>
          </cell>
          <cell r="I347">
            <v>1737.4824382918314</v>
          </cell>
          <cell r="J347">
            <v>562.38146253687603</v>
          </cell>
          <cell r="K347">
            <v>293.82066153846154</v>
          </cell>
          <cell r="L347">
            <v>2227.5415875536301</v>
          </cell>
          <cell r="M347">
            <v>490.05914926179861</v>
          </cell>
          <cell r="N347">
            <v>0.22</v>
          </cell>
        </row>
        <row r="348">
          <cell r="A348" t="str">
            <v>UK</v>
          </cell>
          <cell r="B348" t="str">
            <v>4-p</v>
          </cell>
          <cell r="C348" t="str">
            <v>flexi cabinet</v>
          </cell>
          <cell r="D348">
            <v>6</v>
          </cell>
          <cell r="E348" t="str">
            <v>FWL06CF6V1</v>
          </cell>
          <cell r="F348">
            <v>165</v>
          </cell>
          <cell r="G348">
            <v>17.1281145808966</v>
          </cell>
          <cell r="H348">
            <v>243.70561599999999</v>
          </cell>
          <cell r="I348">
            <v>4174.2177148559877</v>
          </cell>
          <cell r="J348">
            <v>1348.0788090080487</v>
          </cell>
          <cell r="K348">
            <v>312.44309743589741</v>
          </cell>
          <cell r="L348">
            <v>5351.5611728922913</v>
          </cell>
          <cell r="M348">
            <v>1177.3434580363039</v>
          </cell>
          <cell r="N348">
            <v>0.22</v>
          </cell>
        </row>
        <row r="349">
          <cell r="A349" t="str">
            <v>UK</v>
          </cell>
          <cell r="B349" t="str">
            <v>4-p</v>
          </cell>
          <cell r="C349" t="str">
            <v>flexi cabinet</v>
          </cell>
          <cell r="D349">
            <v>8</v>
          </cell>
          <cell r="E349" t="str">
            <v>FWL08CF6V1</v>
          </cell>
          <cell r="F349">
            <v>222</v>
          </cell>
          <cell r="G349">
            <v>14.413823199224463</v>
          </cell>
          <cell r="H349">
            <v>345.384118</v>
          </cell>
          <cell r="I349">
            <v>4978.3056126720794</v>
          </cell>
          <cell r="J349">
            <v>1778.4368624442486</v>
          </cell>
          <cell r="K349">
            <v>442.80015128205127</v>
          </cell>
          <cell r="L349">
            <v>6382.4430931693323</v>
          </cell>
          <cell r="M349">
            <v>1404.1374804972531</v>
          </cell>
          <cell r="N349">
            <v>0.22</v>
          </cell>
        </row>
        <row r="350">
          <cell r="A350" t="str">
            <v>UK</v>
          </cell>
          <cell r="B350" t="str">
            <v>2-p</v>
          </cell>
          <cell r="C350" t="str">
            <v>vertical cabinet</v>
          </cell>
          <cell r="D350">
            <v>1</v>
          </cell>
          <cell r="E350" t="str">
            <v>FWV01C6V1</v>
          </cell>
          <cell r="F350">
            <v>90</v>
          </cell>
          <cell r="G350">
            <v>6.0642184316028823E-2</v>
          </cell>
          <cell r="H350">
            <v>138.79922500000001</v>
          </cell>
          <cell r="I350">
            <v>8.4170881853719557</v>
          </cell>
          <cell r="J350">
            <v>2.9592915969293623</v>
          </cell>
          <cell r="K350">
            <v>177.94772435897437</v>
          </cell>
          <cell r="L350">
            <v>10.791138699194816</v>
          </cell>
          <cell r="M350">
            <v>2.3740505138228594</v>
          </cell>
          <cell r="N350">
            <v>0.22</v>
          </cell>
        </row>
        <row r="351">
          <cell r="A351" t="str">
            <v>UK</v>
          </cell>
          <cell r="B351" t="str">
            <v>2-p</v>
          </cell>
          <cell r="C351" t="str">
            <v>vertical cabinet</v>
          </cell>
          <cell r="D351">
            <v>2</v>
          </cell>
          <cell r="E351" t="str">
            <v>FWV02C6V1</v>
          </cell>
          <cell r="F351">
            <v>105</v>
          </cell>
          <cell r="G351">
            <v>0.28805037550113693</v>
          </cell>
          <cell r="H351">
            <v>154.93867</v>
          </cell>
          <cell r="I351">
            <v>44.630142073146743</v>
          </cell>
          <cell r="J351">
            <v>14.384852645527362</v>
          </cell>
          <cell r="K351">
            <v>198.63932051282052</v>
          </cell>
          <cell r="L351">
            <v>57.218130863008646</v>
          </cell>
          <cell r="M351">
            <v>12.587988789861901</v>
          </cell>
          <cell r="N351">
            <v>0.22</v>
          </cell>
        </row>
        <row r="352">
          <cell r="A352" t="str">
            <v>UK</v>
          </cell>
          <cell r="B352" t="str">
            <v>2-p</v>
          </cell>
          <cell r="C352" t="str">
            <v>vertical cabinet</v>
          </cell>
          <cell r="D352">
            <v>3</v>
          </cell>
          <cell r="E352" t="str">
            <v>FWV03C6V1</v>
          </cell>
          <cell r="F352">
            <v>115</v>
          </cell>
          <cell r="G352">
            <v>2.2589213657720739</v>
          </cell>
          <cell r="H352">
            <v>172.692059</v>
          </cell>
          <cell r="I352">
            <v>390.0977817742716</v>
          </cell>
          <cell r="J352">
            <v>130.32182471048307</v>
          </cell>
          <cell r="K352">
            <v>221.40007564102564</v>
          </cell>
          <cell r="L352">
            <v>500.12536124906609</v>
          </cell>
          <cell r="M352">
            <v>110.02757947479454</v>
          </cell>
          <cell r="N352">
            <v>0.22</v>
          </cell>
        </row>
        <row r="353">
          <cell r="A353" t="str">
            <v>UK</v>
          </cell>
          <cell r="B353" t="str">
            <v>2-p</v>
          </cell>
          <cell r="C353" t="str">
            <v>vertical cabinet</v>
          </cell>
          <cell r="D353">
            <v>4</v>
          </cell>
          <cell r="E353" t="str">
            <v>FWV04C6V1</v>
          </cell>
          <cell r="F353">
            <v>127</v>
          </cell>
          <cell r="G353">
            <v>1.2280042323995839</v>
          </cell>
          <cell r="H353">
            <v>193.673337</v>
          </cell>
          <cell r="I353">
            <v>237.83167753895094</v>
          </cell>
          <cell r="J353">
            <v>81.875140024203773</v>
          </cell>
          <cell r="K353">
            <v>248.29915</v>
          </cell>
          <cell r="L353">
            <v>304.91240710121912</v>
          </cell>
          <cell r="M353">
            <v>67.080729562268203</v>
          </cell>
          <cell r="N353">
            <v>0.22</v>
          </cell>
        </row>
        <row r="354">
          <cell r="A354" t="str">
            <v>UK</v>
          </cell>
          <cell r="B354" t="str">
            <v>2-p</v>
          </cell>
          <cell r="C354" t="str">
            <v>vertical cabinet</v>
          </cell>
          <cell r="D354">
            <v>6</v>
          </cell>
          <cell r="E354" t="str">
            <v>FWV06C6V1</v>
          </cell>
          <cell r="F354">
            <v>137</v>
          </cell>
          <cell r="G354">
            <v>2.7743799324583187</v>
          </cell>
          <cell r="H354">
            <v>214.65461500000001</v>
          </cell>
          <cell r="I354">
            <v>595.53345626556643</v>
          </cell>
          <cell r="J354">
            <v>215.44340551877676</v>
          </cell>
          <cell r="K354">
            <v>275.19822435897436</v>
          </cell>
          <cell r="L354">
            <v>763.50443110970048</v>
          </cell>
          <cell r="M354">
            <v>167.9709748441341</v>
          </cell>
          <cell r="N354">
            <v>0.22</v>
          </cell>
        </row>
        <row r="355">
          <cell r="A355" t="str">
            <v>UK</v>
          </cell>
          <cell r="B355" t="str">
            <v>2-p</v>
          </cell>
          <cell r="C355" t="str">
            <v>vertical cabinet</v>
          </cell>
          <cell r="D355">
            <v>8</v>
          </cell>
          <cell r="E355" t="str">
            <v>FWV08C6V1</v>
          </cell>
          <cell r="F355">
            <v>189</v>
          </cell>
          <cell r="G355">
            <v>2.3347240961671103</v>
          </cell>
          <cell r="H355">
            <v>282.44028400000002</v>
          </cell>
          <cell r="I355">
            <v>659.42013678308194</v>
          </cell>
          <cell r="J355">
            <v>218.15728260749813</v>
          </cell>
          <cell r="K355">
            <v>362.10292820512819</v>
          </cell>
          <cell r="L355">
            <v>845.41043177318193</v>
          </cell>
          <cell r="M355">
            <v>185.99029499009995</v>
          </cell>
          <cell r="N355">
            <v>0.22</v>
          </cell>
        </row>
        <row r="356">
          <cell r="A356" t="str">
            <v>UK</v>
          </cell>
          <cell r="B356" t="str">
            <v>4-p</v>
          </cell>
          <cell r="C356" t="str">
            <v>vertical cabinet</v>
          </cell>
          <cell r="D356">
            <v>1</v>
          </cell>
          <cell r="E356" t="str">
            <v>FWV01CF6V1</v>
          </cell>
          <cell r="F356">
            <v>107</v>
          </cell>
          <cell r="G356">
            <v>9.0577020522985718E-2</v>
          </cell>
          <cell r="H356">
            <v>156.55261400000001</v>
          </cell>
          <cell r="I356">
            <v>14.180069331205061</v>
          </cell>
          <cell r="J356">
            <v>4.4883281352455899</v>
          </cell>
          <cell r="K356">
            <v>200.70847948717949</v>
          </cell>
          <cell r="L356">
            <v>18.179576065647513</v>
          </cell>
          <cell r="M356">
            <v>3.9995067344424529</v>
          </cell>
          <cell r="N356">
            <v>0.22</v>
          </cell>
        </row>
        <row r="357">
          <cell r="A357" t="str">
            <v>UK</v>
          </cell>
          <cell r="B357" t="str">
            <v>4-p</v>
          </cell>
          <cell r="C357" t="str">
            <v>vertical cabinet</v>
          </cell>
          <cell r="D357">
            <v>2</v>
          </cell>
          <cell r="E357" t="str">
            <v>FWV02CF6V1</v>
          </cell>
          <cell r="F357">
            <v>122</v>
          </cell>
          <cell r="G357">
            <v>0.43024084748418218</v>
          </cell>
          <cell r="H357">
            <v>171.078114</v>
          </cell>
          <cell r="I357">
            <v>73.604792753355525</v>
          </cell>
          <cell r="J357">
            <v>21.115409360285305</v>
          </cell>
          <cell r="K357">
            <v>219.33091538461537</v>
          </cell>
          <cell r="L357">
            <v>94.365118914558366</v>
          </cell>
          <cell r="M357">
            <v>20.760326161202833</v>
          </cell>
          <cell r="N357">
            <v>0.22</v>
          </cell>
        </row>
        <row r="358">
          <cell r="A358" t="str">
            <v>UK</v>
          </cell>
          <cell r="B358" t="str">
            <v>4-p</v>
          </cell>
          <cell r="C358" t="str">
            <v>vertical cabinet</v>
          </cell>
          <cell r="D358">
            <v>3</v>
          </cell>
          <cell r="E358" t="str">
            <v>FWV03CF6V1</v>
          </cell>
          <cell r="F358">
            <v>134</v>
          </cell>
          <cell r="G358">
            <v>3.3739940144812186</v>
          </cell>
          <cell r="H358">
            <v>188.831504</v>
          </cell>
          <cell r="I358">
            <v>637.11636424148628</v>
          </cell>
          <cell r="J358">
            <v>185.00116630100297</v>
          </cell>
          <cell r="K358">
            <v>242.09167179487179</v>
          </cell>
          <cell r="L358">
            <v>816.81585159164911</v>
          </cell>
          <cell r="M358">
            <v>179.6994873501628</v>
          </cell>
          <cell r="N358">
            <v>0.22</v>
          </cell>
        </row>
        <row r="359">
          <cell r="A359" t="str">
            <v>UK</v>
          </cell>
          <cell r="B359" t="str">
            <v>4-p</v>
          </cell>
          <cell r="C359" t="str">
            <v>vertical cabinet</v>
          </cell>
          <cell r="D359">
            <v>4</v>
          </cell>
          <cell r="E359" t="str">
            <v>FWV04CF6V1</v>
          </cell>
          <cell r="F359">
            <v>150</v>
          </cell>
          <cell r="G359">
            <v>1.834184665590461</v>
          </cell>
          <cell r="H359">
            <v>221.11039299999999</v>
          </cell>
          <cell r="I359">
            <v>405.55729224328041</v>
          </cell>
          <cell r="J359">
            <v>130.42959240471123</v>
          </cell>
          <cell r="K359">
            <v>283.47486282051278</v>
          </cell>
          <cell r="L359">
            <v>519.94524646574405</v>
          </cell>
          <cell r="M359">
            <v>114.38795422246366</v>
          </cell>
          <cell r="N359">
            <v>0.22</v>
          </cell>
        </row>
        <row r="360">
          <cell r="A360" t="str">
            <v>UK</v>
          </cell>
          <cell r="B360" t="str">
            <v>4-p</v>
          </cell>
          <cell r="C360" t="str">
            <v>vertical cabinet</v>
          </cell>
          <cell r="D360">
            <v>6</v>
          </cell>
          <cell r="E360" t="str">
            <v>FWV06CF6V1</v>
          </cell>
          <cell r="F360">
            <v>160</v>
          </cell>
          <cell r="G360">
            <v>4.1438986889265967</v>
          </cell>
          <cell r="H360">
            <v>235.63589400000001</v>
          </cell>
          <cell r="I360">
            <v>976.45127221064661</v>
          </cell>
          <cell r="J360">
            <v>313.4274819823911</v>
          </cell>
          <cell r="K360">
            <v>302.09730000000002</v>
          </cell>
          <cell r="L360">
            <v>1251.8606053982649</v>
          </cell>
          <cell r="M360">
            <v>275.4093331876183</v>
          </cell>
          <cell r="N360">
            <v>0.22</v>
          </cell>
        </row>
        <row r="361">
          <cell r="A361" t="str">
            <v>UK</v>
          </cell>
          <cell r="B361" t="str">
            <v>4-p</v>
          </cell>
          <cell r="C361" t="str">
            <v>vertical cabinet</v>
          </cell>
          <cell r="D361">
            <v>8</v>
          </cell>
          <cell r="E361" t="str">
            <v>FWV08CF6V1</v>
          </cell>
          <cell r="F361">
            <v>217</v>
          </cell>
          <cell r="G361">
            <v>3.4872152901349507</v>
          </cell>
          <cell r="H361">
            <v>310</v>
          </cell>
          <cell r="I361">
            <v>1081.0367399418346</v>
          </cell>
          <cell r="J361">
            <v>324.31102198255041</v>
          </cell>
          <cell r="K361">
            <v>397.4358974358974</v>
          </cell>
          <cell r="L361">
            <v>1385.9445383869675</v>
          </cell>
          <cell r="M361">
            <v>304.90779844513276</v>
          </cell>
          <cell r="N361">
            <v>0.22</v>
          </cell>
        </row>
        <row r="362">
          <cell r="A362" t="str">
            <v>NOR</v>
          </cell>
          <cell r="B362" t="str">
            <v>2-p</v>
          </cell>
          <cell r="C362" t="str">
            <v>flexi built in</v>
          </cell>
          <cell r="D362">
            <v>1</v>
          </cell>
          <cell r="E362" t="str">
            <v>FWM01C6V1</v>
          </cell>
          <cell r="F362">
            <v>75</v>
          </cell>
          <cell r="G362">
            <v>4.0128153784541443</v>
          </cell>
          <cell r="H362">
            <v>95.279128</v>
          </cell>
          <cell r="I362">
            <v>382.33755008410083</v>
          </cell>
          <cell r="J362">
            <v>81.376396700040033</v>
          </cell>
          <cell r="K362">
            <v>127.03883733333333</v>
          </cell>
          <cell r="L362">
            <v>509.78340011213447</v>
          </cell>
          <cell r="M362">
            <v>127.44585002803362</v>
          </cell>
          <cell r="N362">
            <v>0.25</v>
          </cell>
        </row>
        <row r="363">
          <cell r="A363" t="str">
            <v>NOR</v>
          </cell>
          <cell r="B363" t="str">
            <v>2-p</v>
          </cell>
          <cell r="C363" t="str">
            <v>flexi built in</v>
          </cell>
          <cell r="D363">
            <v>2</v>
          </cell>
          <cell r="E363" t="str">
            <v>FWM02C6V1</v>
          </cell>
          <cell r="F363">
            <v>82</v>
          </cell>
          <cell r="G363">
            <v>5.4990432964001252</v>
          </cell>
          <cell r="H363">
            <v>105.61949799999999</v>
          </cell>
          <cell r="I363">
            <v>580.80619244604645</v>
          </cell>
          <cell r="J363">
            <v>129.88464214123613</v>
          </cell>
          <cell r="K363">
            <v>140.82599733333333</v>
          </cell>
          <cell r="L363">
            <v>774.40825659472853</v>
          </cell>
          <cell r="M363">
            <v>193.60206414868219</v>
          </cell>
          <cell r="N363">
            <v>0.25</v>
          </cell>
        </row>
        <row r="364">
          <cell r="A364" t="str">
            <v>NOR</v>
          </cell>
          <cell r="B364" t="str">
            <v>2-p</v>
          </cell>
          <cell r="C364" t="str">
            <v>flexi built in</v>
          </cell>
          <cell r="D364">
            <v>3</v>
          </cell>
          <cell r="E364" t="str">
            <v>FWM03C6V1</v>
          </cell>
          <cell r="F364">
            <v>90</v>
          </cell>
          <cell r="G364">
            <v>9.2146130912650737</v>
          </cell>
          <cell r="H364">
            <v>118.05256300000001</v>
          </cell>
          <cell r="I364">
            <v>1087.8086924771949</v>
          </cell>
          <cell r="J364">
            <v>258.49351426333828</v>
          </cell>
          <cell r="K364">
            <v>157.40341733333335</v>
          </cell>
          <cell r="L364">
            <v>1450.4115899695933</v>
          </cell>
          <cell r="M364">
            <v>362.60289749239837</v>
          </cell>
          <cell r="N364">
            <v>0.25</v>
          </cell>
        </row>
        <row r="365">
          <cell r="A365" t="str">
            <v>NOR</v>
          </cell>
          <cell r="B365" t="str">
            <v>2-p</v>
          </cell>
          <cell r="C365" t="str">
            <v>flexi built in</v>
          </cell>
          <cell r="D365">
            <v>4</v>
          </cell>
          <cell r="E365" t="str">
            <v>FWM04C6V1</v>
          </cell>
          <cell r="F365">
            <v>103</v>
          </cell>
          <cell r="G365">
            <v>15.010901971254395</v>
          </cell>
          <cell r="H365">
            <v>132.57832199999999</v>
          </cell>
          <cell r="I365">
            <v>1990.1201950553996</v>
          </cell>
          <cell r="J365">
            <v>443.99729201619704</v>
          </cell>
          <cell r="K365">
            <v>176.77109599999997</v>
          </cell>
          <cell r="L365">
            <v>2653.4935934071996</v>
          </cell>
          <cell r="M365">
            <v>663.37339835179978</v>
          </cell>
          <cell r="N365">
            <v>0.25</v>
          </cell>
        </row>
        <row r="366">
          <cell r="A366" t="str">
            <v>NOR</v>
          </cell>
          <cell r="B366" t="str">
            <v>2-p</v>
          </cell>
          <cell r="C366" t="str">
            <v>flexi built in</v>
          </cell>
          <cell r="D366">
            <v>6</v>
          </cell>
          <cell r="E366" t="str">
            <v>FWM06C6V1</v>
          </cell>
          <cell r="F366">
            <v>110</v>
          </cell>
          <cell r="G366">
            <v>17.537489431762559</v>
          </cell>
          <cell r="H366">
            <v>145.996183</v>
          </cell>
          <cell r="I366">
            <v>2560.4065164401727</v>
          </cell>
          <cell r="J366">
            <v>631.28267894629107</v>
          </cell>
          <cell r="K366">
            <v>194.66157733333333</v>
          </cell>
          <cell r="L366">
            <v>3413.8753552535632</v>
          </cell>
          <cell r="M366">
            <v>853.46883881339068</v>
          </cell>
          <cell r="N366">
            <v>0.25</v>
          </cell>
        </row>
        <row r="367">
          <cell r="A367" t="str">
            <v>NOR</v>
          </cell>
          <cell r="B367" t="str">
            <v>2-p</v>
          </cell>
          <cell r="C367" t="str">
            <v>flexi built in</v>
          </cell>
          <cell r="D367">
            <v>8</v>
          </cell>
          <cell r="E367" t="str">
            <v>FWM08C6V1</v>
          </cell>
          <cell r="F367">
            <v>145</v>
          </cell>
          <cell r="G367">
            <v>7.5797623815244943</v>
          </cell>
          <cell r="H367">
            <v>193.63574800000001</v>
          </cell>
          <cell r="I367">
            <v>1467.712958408757</v>
          </cell>
          <cell r="J367">
            <v>368.64741308770522</v>
          </cell>
          <cell r="K367">
            <v>258.18099733333332</v>
          </cell>
          <cell r="L367">
            <v>1956.9506112116758</v>
          </cell>
          <cell r="M367">
            <v>489.23765280291883</v>
          </cell>
          <cell r="N367">
            <v>0.25</v>
          </cell>
        </row>
        <row r="368">
          <cell r="A368" t="str">
            <v>NOR</v>
          </cell>
          <cell r="B368" t="str">
            <v>4-p</v>
          </cell>
          <cell r="C368" t="str">
            <v>flexi built in</v>
          </cell>
          <cell r="D368">
            <v>1</v>
          </cell>
          <cell r="E368" t="str">
            <v>FWM01CF6V1</v>
          </cell>
          <cell r="F368">
            <v>92</v>
          </cell>
          <cell r="G368">
            <v>0.54173007609130941</v>
          </cell>
          <cell r="H368">
            <v>119.16046</v>
          </cell>
          <cell r="I368">
            <v>64.552805062875436</v>
          </cell>
          <cell r="J368">
            <v>14.713638062474965</v>
          </cell>
          <cell r="K368">
            <v>158.88061333333334</v>
          </cell>
          <cell r="L368">
            <v>86.070406750500581</v>
          </cell>
          <cell r="M368">
            <v>21.517601687625149</v>
          </cell>
          <cell r="N368">
            <v>0.25</v>
          </cell>
        </row>
        <row r="369">
          <cell r="A369" t="str">
            <v>NOR</v>
          </cell>
          <cell r="B369" t="str">
            <v>4-p</v>
          </cell>
          <cell r="C369" t="str">
            <v>flexi built in</v>
          </cell>
          <cell r="D369">
            <v>2</v>
          </cell>
          <cell r="E369" t="str">
            <v>FWM02CF6V1</v>
          </cell>
          <cell r="F369">
            <v>99</v>
          </cell>
          <cell r="G369">
            <v>0.74237084501401696</v>
          </cell>
          <cell r="H369">
            <v>123.086591</v>
          </cell>
          <cell r="I369">
            <v>91.375896570564692</v>
          </cell>
          <cell r="J369">
            <v>17.881182914177014</v>
          </cell>
          <cell r="K369">
            <v>164.11545466666666</v>
          </cell>
          <cell r="L369">
            <v>121.83452876075292</v>
          </cell>
          <cell r="M369">
            <v>30.458632190188229</v>
          </cell>
          <cell r="N369">
            <v>0.25</v>
          </cell>
        </row>
        <row r="370">
          <cell r="A370" t="str">
            <v>NOR</v>
          </cell>
          <cell r="B370" t="str">
            <v>4-p</v>
          </cell>
          <cell r="C370" t="str">
            <v>flexi built in</v>
          </cell>
          <cell r="D370">
            <v>3</v>
          </cell>
          <cell r="E370" t="str">
            <v>FWM03CF6V1</v>
          </cell>
          <cell r="F370">
            <v>109</v>
          </cell>
          <cell r="G370">
            <v>1.243972767320785</v>
          </cell>
          <cell r="H370">
            <v>138.06513899999999</v>
          </cell>
          <cell r="I370">
            <v>171.74927303235881</v>
          </cell>
          <cell r="J370">
            <v>36.156241394393255</v>
          </cell>
          <cell r="K370">
            <v>184.08685199999999</v>
          </cell>
          <cell r="L370">
            <v>228.99903070981176</v>
          </cell>
          <cell r="M370">
            <v>57.249757677452955</v>
          </cell>
          <cell r="N370">
            <v>0.25</v>
          </cell>
        </row>
        <row r="371">
          <cell r="A371" t="str">
            <v>NOR</v>
          </cell>
          <cell r="B371" t="str">
            <v>4-p</v>
          </cell>
          <cell r="C371" t="str">
            <v>flexi built in</v>
          </cell>
          <cell r="D371">
            <v>4</v>
          </cell>
          <cell r="E371" t="str">
            <v>FWM04CF6V1</v>
          </cell>
          <cell r="F371">
            <v>126</v>
          </cell>
          <cell r="G371">
            <v>2.026471766119343</v>
          </cell>
          <cell r="H371">
            <v>155.01601299999999</v>
          </cell>
          <cell r="I371">
            <v>314.13557364088899</v>
          </cell>
          <cell r="J371">
            <v>58.80013110985179</v>
          </cell>
          <cell r="K371">
            <v>206.68801733333331</v>
          </cell>
          <cell r="L371">
            <v>418.84743152118534</v>
          </cell>
          <cell r="M371">
            <v>104.71185788029632</v>
          </cell>
          <cell r="N371">
            <v>0.25</v>
          </cell>
        </row>
        <row r="372">
          <cell r="A372" t="str">
            <v>NOR</v>
          </cell>
          <cell r="B372" t="str">
            <v>4-p</v>
          </cell>
          <cell r="C372" t="str">
            <v>flexi built in</v>
          </cell>
          <cell r="D372">
            <v>6</v>
          </cell>
          <cell r="E372" t="str">
            <v>FWM06CF6V1</v>
          </cell>
          <cell r="F372">
            <v>133</v>
          </cell>
          <cell r="G372">
            <v>2.3675610732879453</v>
          </cell>
          <cell r="H372">
            <v>167.95939300000001</v>
          </cell>
          <cell r="I372">
            <v>397.65412075987183</v>
          </cell>
          <cell r="J372">
            <v>82.768498012575094</v>
          </cell>
          <cell r="K372">
            <v>223.94585733333335</v>
          </cell>
          <cell r="L372">
            <v>530.20549434649581</v>
          </cell>
          <cell r="M372">
            <v>132.55137358662395</v>
          </cell>
          <cell r="N372">
            <v>0.25</v>
          </cell>
        </row>
        <row r="373">
          <cell r="A373" t="str">
            <v>NOR</v>
          </cell>
          <cell r="B373" t="str">
            <v>4-p</v>
          </cell>
          <cell r="C373" t="str">
            <v>flexi built in</v>
          </cell>
          <cell r="D373">
            <v>8</v>
          </cell>
          <cell r="E373" t="str">
            <v>FWM08CF6V1</v>
          </cell>
          <cell r="F373">
            <v>173</v>
          </cell>
          <cell r="G373">
            <v>1.0232679215058067</v>
          </cell>
          <cell r="H373">
            <v>221.78983600000001</v>
          </cell>
          <cell r="I373">
            <v>226.95042449483375</v>
          </cell>
          <cell r="J373">
            <v>49.925074074329189</v>
          </cell>
          <cell r="K373">
            <v>295.71978133333334</v>
          </cell>
          <cell r="L373">
            <v>302.60056599311167</v>
          </cell>
          <cell r="M373">
            <v>75.650141498277918</v>
          </cell>
          <cell r="N373">
            <v>0.25</v>
          </cell>
        </row>
        <row r="374">
          <cell r="A374" t="str">
            <v>NOR</v>
          </cell>
          <cell r="B374" t="str">
            <v>2-p</v>
          </cell>
          <cell r="C374" t="str">
            <v>flexi cabinet</v>
          </cell>
          <cell r="D374">
            <v>1</v>
          </cell>
          <cell r="E374" t="str">
            <v>FWL01C6V1</v>
          </cell>
          <cell r="F374">
            <v>95</v>
          </cell>
          <cell r="G374">
            <v>4.829795754905887</v>
          </cell>
          <cell r="H374">
            <v>124.330645</v>
          </cell>
          <cell r="I374">
            <v>600.49162142571083</v>
          </cell>
          <cell r="J374">
            <v>141.6610247096516</v>
          </cell>
          <cell r="K374">
            <v>165.77419333333333</v>
          </cell>
          <cell r="L374">
            <v>800.65549523428115</v>
          </cell>
          <cell r="M374">
            <v>200.16387380857023</v>
          </cell>
          <cell r="N374">
            <v>0.25</v>
          </cell>
        </row>
        <row r="375">
          <cell r="A375" t="str">
            <v>NOR</v>
          </cell>
          <cell r="B375" t="str">
            <v>2-p</v>
          </cell>
          <cell r="C375" t="str">
            <v>flexi cabinet</v>
          </cell>
          <cell r="D375">
            <v>2</v>
          </cell>
          <cell r="E375" t="str">
            <v>FWL02C6V1</v>
          </cell>
          <cell r="F375">
            <v>110</v>
          </cell>
          <cell r="G375">
            <v>6.6186089974636229</v>
          </cell>
          <cell r="H375">
            <v>140.825998</v>
          </cell>
          <cell r="I375">
            <v>932.07221743959417</v>
          </cell>
          <cell r="J375">
            <v>204.02522771859563</v>
          </cell>
          <cell r="K375">
            <v>187.76799733333334</v>
          </cell>
          <cell r="L375">
            <v>1242.7629565861255</v>
          </cell>
          <cell r="M375">
            <v>310.69073914653143</v>
          </cell>
          <cell r="N375">
            <v>0.25</v>
          </cell>
        </row>
        <row r="376">
          <cell r="A376" t="str">
            <v>NOR</v>
          </cell>
          <cell r="B376" t="str">
            <v>2-p</v>
          </cell>
          <cell r="C376" t="str">
            <v>flexi cabinet</v>
          </cell>
          <cell r="D376">
            <v>3</v>
          </cell>
          <cell r="E376" t="str">
            <v>FWL03C6V1</v>
          </cell>
          <cell r="F376">
            <v>120</v>
          </cell>
          <cell r="G376">
            <v>11.090642103857963</v>
          </cell>
          <cell r="H376">
            <v>156.33655400000001</v>
          </cell>
          <cell r="I376">
            <v>1733.8727681644641</v>
          </cell>
          <cell r="J376">
            <v>402.99571570150857</v>
          </cell>
          <cell r="K376">
            <v>208.44873866666669</v>
          </cell>
          <cell r="L376">
            <v>2311.8303575526188</v>
          </cell>
          <cell r="M376">
            <v>577.95758938815482</v>
          </cell>
          <cell r="N376">
            <v>0.25</v>
          </cell>
        </row>
        <row r="377">
          <cell r="A377" t="str">
            <v>NOR</v>
          </cell>
          <cell r="B377" t="str">
            <v>2-p</v>
          </cell>
          <cell r="C377" t="str">
            <v>flexi cabinet</v>
          </cell>
          <cell r="D377">
            <v>4</v>
          </cell>
          <cell r="E377" t="str">
            <v>FWL04C6V1</v>
          </cell>
          <cell r="F377">
            <v>132</v>
          </cell>
          <cell r="G377">
            <v>18.06701374983313</v>
          </cell>
          <cell r="H377">
            <v>176.032498</v>
          </cell>
          <cell r="I377">
            <v>3180.381561783473</v>
          </cell>
          <cell r="J377">
            <v>795.53574680549991</v>
          </cell>
          <cell r="K377">
            <v>234.70999733333335</v>
          </cell>
          <cell r="L377">
            <v>4240.5087490446313</v>
          </cell>
          <cell r="M377">
            <v>1060.1271872611578</v>
          </cell>
          <cell r="N377">
            <v>0.25</v>
          </cell>
        </row>
        <row r="378">
          <cell r="A378" t="str">
            <v>NOR</v>
          </cell>
          <cell r="B378" t="str">
            <v>2-p</v>
          </cell>
          <cell r="C378" t="str">
            <v>flexi cabinet</v>
          </cell>
          <cell r="D378">
            <v>6</v>
          </cell>
          <cell r="E378" t="str">
            <v>FWL06C6V1</v>
          </cell>
          <cell r="F378">
            <v>142</v>
          </cell>
          <cell r="G378">
            <v>21.107996262181285</v>
          </cell>
          <cell r="H378">
            <v>194.74364399999999</v>
          </cell>
          <cell r="I378">
            <v>4110.6481096355628</v>
          </cell>
          <cell r="J378">
            <v>1113.31264040582</v>
          </cell>
          <cell r="K378">
            <v>259.65819199999999</v>
          </cell>
          <cell r="L378">
            <v>5480.8641461807501</v>
          </cell>
          <cell r="M378">
            <v>1370.2160365451875</v>
          </cell>
          <cell r="N378">
            <v>0.25</v>
          </cell>
        </row>
        <row r="379">
          <cell r="A379" t="str">
            <v>NOR</v>
          </cell>
          <cell r="B379" t="str">
            <v>2-p</v>
          </cell>
          <cell r="C379" t="str">
            <v>flexi cabinet</v>
          </cell>
          <cell r="D379">
            <v>8</v>
          </cell>
          <cell r="E379" t="str">
            <v>FWL08C6V1</v>
          </cell>
          <cell r="F379">
            <v>194</v>
          </cell>
          <cell r="G379">
            <v>9.1229475370444515</v>
          </cell>
          <cell r="H379">
            <v>259.98645900000002</v>
          </cell>
          <cell r="I379">
            <v>2371.8428257989585</v>
          </cell>
          <cell r="J379">
            <v>601.99100361233491</v>
          </cell>
          <cell r="K379">
            <v>346.64861200000001</v>
          </cell>
          <cell r="L379">
            <v>3162.457101065278</v>
          </cell>
          <cell r="M379">
            <v>790.61427526631928</v>
          </cell>
          <cell r="N379">
            <v>0.25</v>
          </cell>
        </row>
        <row r="380">
          <cell r="A380" t="str">
            <v>NOR</v>
          </cell>
          <cell r="B380" t="str">
            <v>4-p</v>
          </cell>
          <cell r="C380" t="str">
            <v>flexi cabinet</v>
          </cell>
          <cell r="D380">
            <v>1</v>
          </cell>
          <cell r="E380" t="str">
            <v>FWL01CF6V1</v>
          </cell>
          <cell r="F380">
            <v>112</v>
          </cell>
          <cell r="G380">
            <v>0.65202242691229473</v>
          </cell>
          <cell r="H380">
            <v>148.088877</v>
          </cell>
          <cell r="I380">
            <v>96.557268980256296</v>
          </cell>
          <cell r="J380">
            <v>23.53075716607929</v>
          </cell>
          <cell r="K380">
            <v>197.45183599999999</v>
          </cell>
          <cell r="L380">
            <v>128.74302530700839</v>
          </cell>
          <cell r="M380">
            <v>32.185756326752092</v>
          </cell>
          <cell r="N380">
            <v>0.25</v>
          </cell>
        </row>
        <row r="381">
          <cell r="A381" t="str">
            <v>NOR</v>
          </cell>
          <cell r="B381" t="str">
            <v>4-p</v>
          </cell>
          <cell r="C381" t="str">
            <v>flexi cabinet</v>
          </cell>
          <cell r="D381">
            <v>2</v>
          </cell>
          <cell r="E381" t="str">
            <v>FWL02CF6V1</v>
          </cell>
          <cell r="F381">
            <v>127</v>
          </cell>
          <cell r="G381">
            <v>0.89351221465758912</v>
          </cell>
          <cell r="H381">
            <v>164.70733000000001</v>
          </cell>
          <cell r="I381">
            <v>147.16801119863837</v>
          </cell>
          <cell r="J381">
            <v>33.691959937124558</v>
          </cell>
          <cell r="K381">
            <v>219.60977333333335</v>
          </cell>
          <cell r="L381">
            <v>196.22401493151784</v>
          </cell>
          <cell r="M381">
            <v>49.056003732879461</v>
          </cell>
          <cell r="N381">
            <v>0.25</v>
          </cell>
        </row>
        <row r="382">
          <cell r="A382" t="str">
            <v>NOR</v>
          </cell>
          <cell r="B382" t="str">
            <v>4-p</v>
          </cell>
          <cell r="C382" t="str">
            <v>flexi cabinet</v>
          </cell>
          <cell r="D382">
            <v>3</v>
          </cell>
          <cell r="E382" t="str">
            <v>FWL03CF6V1</v>
          </cell>
          <cell r="F382">
            <v>139</v>
          </cell>
          <cell r="G382">
            <v>1.4972366840208249</v>
          </cell>
          <cell r="H382">
            <v>183.295377</v>
          </cell>
          <cell r="I382">
            <v>274.43656245582696</v>
          </cell>
          <cell r="J382">
            <v>66.320663376932316</v>
          </cell>
          <cell r="K382">
            <v>244.39383599999999</v>
          </cell>
          <cell r="L382">
            <v>365.91541660776926</v>
          </cell>
          <cell r="M382">
            <v>91.478854151942315</v>
          </cell>
          <cell r="N382">
            <v>0.25</v>
          </cell>
        </row>
        <row r="383">
          <cell r="A383" t="str">
            <v>NOR</v>
          </cell>
          <cell r="B383" t="str">
            <v>4-p</v>
          </cell>
          <cell r="C383" t="str">
            <v>flexi cabinet</v>
          </cell>
          <cell r="D383">
            <v>4</v>
          </cell>
          <cell r="E383" t="str">
            <v>FWL04CF6V1</v>
          </cell>
          <cell r="F383">
            <v>155</v>
          </cell>
          <cell r="G383">
            <v>2.4390468562274727</v>
          </cell>
          <cell r="H383">
            <v>206.191912</v>
          </cell>
          <cell r="I383">
            <v>502.91173474313172</v>
          </cell>
          <cell r="J383">
            <v>124.85947202787344</v>
          </cell>
          <cell r="K383">
            <v>274.92254933333334</v>
          </cell>
          <cell r="L383">
            <v>670.54897965750899</v>
          </cell>
          <cell r="M383">
            <v>167.63724491437725</v>
          </cell>
          <cell r="N383">
            <v>0.25</v>
          </cell>
        </row>
        <row r="384">
          <cell r="A384" t="str">
            <v>NOR</v>
          </cell>
          <cell r="B384" t="str">
            <v>4-p</v>
          </cell>
          <cell r="C384" t="str">
            <v>flexi cabinet</v>
          </cell>
          <cell r="D384">
            <v>6</v>
          </cell>
          <cell r="E384" t="str">
            <v>FWL06CF6V1</v>
          </cell>
          <cell r="F384">
            <v>165</v>
          </cell>
          <cell r="G384">
            <v>2.8495794953944733</v>
          </cell>
          <cell r="H384">
            <v>224.77995899999999</v>
          </cell>
          <cell r="I384">
            <v>640.52836214201034</v>
          </cell>
          <cell r="J384">
            <v>170.34774540192228</v>
          </cell>
          <cell r="K384">
            <v>299.70661200000001</v>
          </cell>
          <cell r="L384">
            <v>854.03781618934727</v>
          </cell>
          <cell r="M384">
            <v>213.50945404733685</v>
          </cell>
          <cell r="N384">
            <v>0.25</v>
          </cell>
        </row>
        <row r="385">
          <cell r="A385" t="str">
            <v>NOR</v>
          </cell>
          <cell r="B385" t="str">
            <v>4-p</v>
          </cell>
          <cell r="C385" t="str">
            <v>flexi cabinet</v>
          </cell>
          <cell r="D385">
            <v>8</v>
          </cell>
          <cell r="E385" t="str">
            <v>FWL08CF6V1</v>
          </cell>
          <cell r="F385">
            <v>222</v>
          </cell>
          <cell r="G385">
            <v>1.231597917501001</v>
          </cell>
          <cell r="H385">
            <v>285.52057500000001</v>
          </cell>
          <cell r="I385">
            <v>351.6465455736884</v>
          </cell>
          <cell r="J385">
            <v>78.23180788846615</v>
          </cell>
          <cell r="K385">
            <v>380.69409999999999</v>
          </cell>
          <cell r="L385">
            <v>468.86206076491783</v>
          </cell>
          <cell r="M385">
            <v>117.21551519122944</v>
          </cell>
          <cell r="N385">
            <v>0.25</v>
          </cell>
        </row>
        <row r="386">
          <cell r="A386" t="str">
            <v>NOR</v>
          </cell>
          <cell r="B386" t="str">
            <v>2-p</v>
          </cell>
          <cell r="C386" t="str">
            <v>vertical cabinet</v>
          </cell>
          <cell r="D386">
            <v>1</v>
          </cell>
          <cell r="E386" t="str">
            <v>FWV01C6V1</v>
          </cell>
          <cell r="F386">
            <v>90</v>
          </cell>
          <cell r="G386">
            <v>1.9703644373247897</v>
          </cell>
          <cell r="H386">
            <v>118.970073</v>
          </cell>
          <cell r="I386">
            <v>234.41440094513416</v>
          </cell>
          <cell r="J386">
            <v>57.08160158590308</v>
          </cell>
          <cell r="K386">
            <v>158.62676400000001</v>
          </cell>
          <cell r="L386">
            <v>312.55253459351223</v>
          </cell>
          <cell r="M386">
            <v>78.138133648378073</v>
          </cell>
          <cell r="N386">
            <v>0.25</v>
          </cell>
        </row>
        <row r="387">
          <cell r="A387" t="str">
            <v>NOR</v>
          </cell>
          <cell r="B387" t="str">
            <v>2-p</v>
          </cell>
          <cell r="C387" t="str">
            <v>vertical cabinet</v>
          </cell>
          <cell r="D387">
            <v>2</v>
          </cell>
          <cell r="E387" t="str">
            <v>FWV02C6V1</v>
          </cell>
          <cell r="F387">
            <v>105</v>
          </cell>
          <cell r="G387">
            <v>2.700129043741379</v>
          </cell>
          <cell r="H387">
            <v>132.36649600000001</v>
          </cell>
          <cell r="I387">
            <v>357.40662026787709</v>
          </cell>
          <cell r="J387">
            <v>73.893070675032305</v>
          </cell>
          <cell r="K387">
            <v>176.48866133333334</v>
          </cell>
          <cell r="L387">
            <v>476.54216035716945</v>
          </cell>
          <cell r="M387">
            <v>119.13554008929233</v>
          </cell>
          <cell r="N387">
            <v>0.25</v>
          </cell>
        </row>
        <row r="388">
          <cell r="A388" t="str">
            <v>NOR</v>
          </cell>
          <cell r="B388" t="str">
            <v>2-p</v>
          </cell>
          <cell r="C388" t="str">
            <v>vertical cabinet</v>
          </cell>
          <cell r="D388">
            <v>3</v>
          </cell>
          <cell r="E388" t="str">
            <v>FWV03C6V1</v>
          </cell>
          <cell r="F388">
            <v>115</v>
          </cell>
          <cell r="G388">
            <v>4.5245405597828512</v>
          </cell>
          <cell r="H388">
            <v>147.85227</v>
          </cell>
          <cell r="I388">
            <v>668.9635924709653</v>
          </cell>
          <cell r="J388">
            <v>148.64142809593739</v>
          </cell>
          <cell r="K388">
            <v>197.13636</v>
          </cell>
          <cell r="L388">
            <v>891.95145662795369</v>
          </cell>
          <cell r="M388">
            <v>222.98786415698839</v>
          </cell>
          <cell r="N388">
            <v>0.25</v>
          </cell>
        </row>
        <row r="389">
          <cell r="A389" t="str">
            <v>NOR</v>
          </cell>
          <cell r="B389" t="str">
            <v>2-p</v>
          </cell>
          <cell r="C389" t="str">
            <v>vertical cabinet</v>
          </cell>
          <cell r="D389">
            <v>4</v>
          </cell>
          <cell r="E389" t="str">
            <v>FWV04C6V1</v>
          </cell>
          <cell r="F389">
            <v>127</v>
          </cell>
          <cell r="G389">
            <v>7.3706225248075459</v>
          </cell>
          <cell r="H389">
            <v>166.53352100000001</v>
          </cell>
          <cell r="I389">
            <v>1227.4557210181106</v>
          </cell>
          <cell r="J389">
            <v>291.38666036755217</v>
          </cell>
          <cell r="K389">
            <v>222.04469466666669</v>
          </cell>
          <cell r="L389">
            <v>1636.6076280241475</v>
          </cell>
          <cell r="M389">
            <v>409.15190700603694</v>
          </cell>
          <cell r="N389">
            <v>0.25</v>
          </cell>
        </row>
        <row r="390">
          <cell r="A390" t="str">
            <v>NOR</v>
          </cell>
          <cell r="B390" t="str">
            <v>2-p</v>
          </cell>
          <cell r="C390" t="str">
            <v>vertical cabinet</v>
          </cell>
          <cell r="D390">
            <v>6</v>
          </cell>
          <cell r="E390" t="str">
            <v>FWV06C6V1</v>
          </cell>
          <cell r="F390">
            <v>137</v>
          </cell>
          <cell r="G390">
            <v>8.6112223557157481</v>
          </cell>
          <cell r="H390">
            <v>183.00251900000001</v>
          </cell>
          <cell r="I390">
            <v>1575.875382765096</v>
          </cell>
          <cell r="J390">
            <v>396.13792003203849</v>
          </cell>
          <cell r="K390">
            <v>244.00335866666668</v>
          </cell>
          <cell r="L390">
            <v>2101.1671770201283</v>
          </cell>
          <cell r="M390">
            <v>525.29179425503207</v>
          </cell>
          <cell r="N390">
            <v>0.25</v>
          </cell>
        </row>
        <row r="391">
          <cell r="A391" t="str">
            <v>NOR</v>
          </cell>
          <cell r="B391" t="str">
            <v>2-p</v>
          </cell>
          <cell r="C391" t="str">
            <v>vertical cabinet</v>
          </cell>
          <cell r="D391">
            <v>8</v>
          </cell>
          <cell r="E391" t="str">
            <v>FWV08C6V1</v>
          </cell>
          <cell r="F391">
            <v>189</v>
          </cell>
          <cell r="G391">
            <v>3.7217994927246023</v>
          </cell>
          <cell r="H391">
            <v>241.99594400000001</v>
          </cell>
          <cell r="I391">
            <v>900.66038162061125</v>
          </cell>
          <cell r="J391">
            <v>197.24027749566147</v>
          </cell>
          <cell r="K391">
            <v>322.6612586666667</v>
          </cell>
          <cell r="L391">
            <v>1200.8805088274819</v>
          </cell>
          <cell r="M391">
            <v>300.22012720687053</v>
          </cell>
          <cell r="N391">
            <v>0.25</v>
          </cell>
        </row>
        <row r="392">
          <cell r="A392" t="str">
            <v>NOR</v>
          </cell>
          <cell r="B392" t="str">
            <v>4-p</v>
          </cell>
          <cell r="C392" t="str">
            <v>vertical cabinet</v>
          </cell>
          <cell r="D392">
            <v>1</v>
          </cell>
          <cell r="E392" t="str">
            <v>FWV01CF6V1</v>
          </cell>
          <cell r="F392">
            <v>107</v>
          </cell>
          <cell r="G392">
            <v>0.26599919903884661</v>
          </cell>
          <cell r="H392">
            <v>142.69034500000001</v>
          </cell>
          <cell r="I392">
            <v>37.955517480576695</v>
          </cell>
          <cell r="J392">
            <v>9.493603183420106</v>
          </cell>
          <cell r="K392">
            <v>190.25379333333333</v>
          </cell>
          <cell r="L392">
            <v>50.60735664076892</v>
          </cell>
          <cell r="M392">
            <v>12.651839160192228</v>
          </cell>
          <cell r="N392">
            <v>0.25</v>
          </cell>
        </row>
        <row r="393">
          <cell r="A393" t="str">
            <v>NOR</v>
          </cell>
          <cell r="B393" t="str">
            <v>4-p</v>
          </cell>
          <cell r="C393" t="str">
            <v>vertical cabinet</v>
          </cell>
          <cell r="D393">
            <v>2</v>
          </cell>
          <cell r="E393" t="str">
            <v>FWV02CF6V1</v>
          </cell>
          <cell r="F393">
            <v>122</v>
          </cell>
          <cell r="G393">
            <v>0.36451742090508615</v>
          </cell>
          <cell r="H393">
            <v>156.20967200000001</v>
          </cell>
          <cell r="I393">
            <v>56.941146757869454</v>
          </cell>
          <cell r="J393">
            <v>12.470021407448945</v>
          </cell>
          <cell r="K393">
            <v>208.27956266666669</v>
          </cell>
          <cell r="L393">
            <v>75.921529010492605</v>
          </cell>
          <cell r="M393">
            <v>18.980382252623155</v>
          </cell>
          <cell r="N393">
            <v>0.25</v>
          </cell>
        </row>
        <row r="394">
          <cell r="A394" t="str">
            <v>NOR</v>
          </cell>
          <cell r="B394" t="str">
            <v>4-p</v>
          </cell>
          <cell r="C394" t="str">
            <v>vertical cabinet</v>
          </cell>
          <cell r="D394">
            <v>3</v>
          </cell>
          <cell r="E394" t="str">
            <v>FWV03CF6V1</v>
          </cell>
          <cell r="F394">
            <v>134</v>
          </cell>
          <cell r="G394">
            <v>0.61081297557068492</v>
          </cell>
          <cell r="H394">
            <v>174.76802000000001</v>
          </cell>
          <cell r="I394">
            <v>106.75057433079698</v>
          </cell>
          <cell r="J394">
            <v>24.9016356043252</v>
          </cell>
          <cell r="K394">
            <v>233.02402666666669</v>
          </cell>
          <cell r="L394">
            <v>142.33409910772932</v>
          </cell>
          <cell r="M394">
            <v>35.583524776932329</v>
          </cell>
          <cell r="N394">
            <v>0.25</v>
          </cell>
        </row>
        <row r="395">
          <cell r="A395" t="str">
            <v>NOR</v>
          </cell>
          <cell r="B395" t="str">
            <v>4-p</v>
          </cell>
          <cell r="C395" t="str">
            <v>vertical cabinet</v>
          </cell>
          <cell r="D395">
            <v>4</v>
          </cell>
          <cell r="E395" t="str">
            <v>FWV04CF6V1</v>
          </cell>
          <cell r="F395">
            <v>150</v>
          </cell>
          <cell r="G395">
            <v>0.9950340408490187</v>
          </cell>
          <cell r="H395">
            <v>196.52184600000001</v>
          </cell>
          <cell r="I395">
            <v>195.54592654048858</v>
          </cell>
          <cell r="J395">
            <v>46.290820413135769</v>
          </cell>
          <cell r="K395">
            <v>262.02912800000001</v>
          </cell>
          <cell r="L395">
            <v>260.72790205398474</v>
          </cell>
          <cell r="M395">
            <v>65.181975513496184</v>
          </cell>
          <cell r="N395">
            <v>0.25</v>
          </cell>
        </row>
        <row r="396">
          <cell r="A396" t="str">
            <v>NOR</v>
          </cell>
          <cell r="B396" t="str">
            <v>4-p</v>
          </cell>
          <cell r="C396" t="str">
            <v>vertical cabinet</v>
          </cell>
          <cell r="D396">
            <v>6</v>
          </cell>
          <cell r="E396" t="str">
            <v>FWV06CF6V1</v>
          </cell>
          <cell r="F396">
            <v>160</v>
          </cell>
          <cell r="G396">
            <v>1.1625150180216259</v>
          </cell>
          <cell r="H396">
            <v>212.99084300000001</v>
          </cell>
          <cell r="I396">
            <v>247.60505368858631</v>
          </cell>
          <cell r="J396">
            <v>61.602650805126167</v>
          </cell>
          <cell r="K396">
            <v>283.98779066666668</v>
          </cell>
          <cell r="L396">
            <v>330.14007158478177</v>
          </cell>
          <cell r="M396">
            <v>82.535017896195441</v>
          </cell>
          <cell r="N396">
            <v>0.25</v>
          </cell>
        </row>
        <row r="397">
          <cell r="A397" t="str">
            <v>NOR</v>
          </cell>
          <cell r="B397" t="str">
            <v>4-p</v>
          </cell>
          <cell r="C397" t="str">
            <v>vertical cabinet</v>
          </cell>
          <cell r="D397">
            <v>8</v>
          </cell>
          <cell r="E397" t="str">
            <v>FWV08CF6V1</v>
          </cell>
          <cell r="F397">
            <v>217</v>
          </cell>
          <cell r="G397">
            <v>0.50244293151782127</v>
          </cell>
          <cell r="H397">
            <v>268.63254499999999</v>
          </cell>
          <cell r="I397">
            <v>134.97252341089305</v>
          </cell>
          <cell r="J397">
            <v>25.94240727152582</v>
          </cell>
          <cell r="K397">
            <v>358.17672666666664</v>
          </cell>
          <cell r="L397">
            <v>179.96336454785737</v>
          </cell>
          <cell r="M397">
            <v>44.990841136964335</v>
          </cell>
          <cell r="N397">
            <v>0.25</v>
          </cell>
        </row>
        <row r="398">
          <cell r="A398" t="str">
            <v>NET</v>
          </cell>
          <cell r="B398" t="str">
            <v>2-p</v>
          </cell>
          <cell r="C398" t="str">
            <v>flexi built in</v>
          </cell>
          <cell r="D398">
            <v>1</v>
          </cell>
          <cell r="E398" t="str">
            <v>FWM01C6V1</v>
          </cell>
          <cell r="F398">
            <v>75</v>
          </cell>
          <cell r="G398">
            <v>0</v>
          </cell>
          <cell r="H398">
            <v>97</v>
          </cell>
          <cell r="I398">
            <v>0</v>
          </cell>
          <cell r="J398">
            <v>0</v>
          </cell>
          <cell r="K398">
            <v>129.33333333333334</v>
          </cell>
          <cell r="L398">
            <v>0</v>
          </cell>
          <cell r="M398">
            <v>0</v>
          </cell>
          <cell r="N398">
            <v>0.25</v>
          </cell>
        </row>
        <row r="399">
          <cell r="A399" t="str">
            <v>NET</v>
          </cell>
          <cell r="B399" t="str">
            <v>2-p</v>
          </cell>
          <cell r="C399" t="str">
            <v>flexi built in</v>
          </cell>
          <cell r="D399">
            <v>2</v>
          </cell>
          <cell r="E399" t="str">
            <v>FWM02C6V1</v>
          </cell>
          <cell r="F399">
            <v>82</v>
          </cell>
          <cell r="G399">
            <v>0</v>
          </cell>
          <cell r="H399">
            <v>107</v>
          </cell>
          <cell r="I399">
            <v>0</v>
          </cell>
          <cell r="J399">
            <v>0</v>
          </cell>
          <cell r="K399">
            <v>142.66666666666666</v>
          </cell>
          <cell r="L399">
            <v>0</v>
          </cell>
          <cell r="M399">
            <v>0</v>
          </cell>
          <cell r="N399">
            <v>0.25</v>
          </cell>
        </row>
        <row r="400">
          <cell r="A400" t="str">
            <v>NET</v>
          </cell>
          <cell r="B400" t="str">
            <v>2-p</v>
          </cell>
          <cell r="C400" t="str">
            <v>flexi built in</v>
          </cell>
          <cell r="D400">
            <v>3</v>
          </cell>
          <cell r="E400" t="str">
            <v>FWM03C6V1</v>
          </cell>
          <cell r="F400">
            <v>90</v>
          </cell>
          <cell r="G400">
            <v>8.6996171549017092</v>
          </cell>
          <cell r="H400">
            <v>120</v>
          </cell>
          <cell r="I400">
            <v>1043.954058588205</v>
          </cell>
          <cell r="J400">
            <v>260.98851464705126</v>
          </cell>
          <cell r="K400">
            <v>160</v>
          </cell>
          <cell r="L400">
            <v>1391.9387447842735</v>
          </cell>
          <cell r="M400">
            <v>347.98468619606837</v>
          </cell>
          <cell r="N400">
            <v>0.25</v>
          </cell>
        </row>
        <row r="401">
          <cell r="A401" t="str">
            <v>NET</v>
          </cell>
          <cell r="B401" t="str">
            <v>2-p</v>
          </cell>
          <cell r="C401" t="str">
            <v>flexi built in</v>
          </cell>
          <cell r="D401">
            <v>4</v>
          </cell>
          <cell r="E401" t="str">
            <v>FWM04C6V1</v>
          </cell>
          <cell r="F401">
            <v>103</v>
          </cell>
          <cell r="G401">
            <v>17.942960381984776</v>
          </cell>
          <cell r="H401">
            <v>134</v>
          </cell>
          <cell r="I401">
            <v>2404.3566911859598</v>
          </cell>
          <cell r="J401">
            <v>556.23177184152803</v>
          </cell>
          <cell r="K401">
            <v>178.66666666666666</v>
          </cell>
          <cell r="L401">
            <v>3205.8089215812797</v>
          </cell>
          <cell r="M401">
            <v>801.45223039531982</v>
          </cell>
          <cell r="N401">
            <v>0.25</v>
          </cell>
        </row>
        <row r="402">
          <cell r="A402" t="str">
            <v>NET</v>
          </cell>
          <cell r="B402" t="str">
            <v>2-p</v>
          </cell>
          <cell r="C402" t="str">
            <v>flexi built in</v>
          </cell>
          <cell r="D402">
            <v>6</v>
          </cell>
          <cell r="E402" t="str">
            <v>FWM06C6V1</v>
          </cell>
          <cell r="F402">
            <v>110</v>
          </cell>
          <cell r="G402">
            <v>14.680603948896632</v>
          </cell>
          <cell r="H402">
            <v>148</v>
          </cell>
          <cell r="I402">
            <v>2172.7293844367014</v>
          </cell>
          <cell r="J402">
            <v>557.86295005807199</v>
          </cell>
          <cell r="K402">
            <v>197.33333333333334</v>
          </cell>
          <cell r="L402">
            <v>2896.9725125822688</v>
          </cell>
          <cell r="M402">
            <v>724.24312814556731</v>
          </cell>
          <cell r="N402">
            <v>0.25</v>
          </cell>
        </row>
        <row r="403">
          <cell r="A403" t="str">
            <v>NET</v>
          </cell>
          <cell r="B403" t="str">
            <v>2-p</v>
          </cell>
          <cell r="C403" t="str">
            <v>flexi built in</v>
          </cell>
          <cell r="D403">
            <v>8</v>
          </cell>
          <cell r="E403" t="str">
            <v>FWM08C6V1</v>
          </cell>
          <cell r="F403">
            <v>145</v>
          </cell>
          <cell r="G403">
            <v>0.54372607218135682</v>
          </cell>
          <cell r="H403">
            <v>196</v>
          </cell>
          <cell r="I403">
            <v>106.57031014754594</v>
          </cell>
          <cell r="J403">
            <v>27.730029681249199</v>
          </cell>
          <cell r="K403">
            <v>261.33333333333331</v>
          </cell>
          <cell r="L403">
            <v>142.09374686339459</v>
          </cell>
          <cell r="M403">
            <v>35.523436715848632</v>
          </cell>
          <cell r="N403">
            <v>0.25</v>
          </cell>
        </row>
        <row r="404">
          <cell r="A404" t="str">
            <v>NET</v>
          </cell>
          <cell r="B404" t="str">
            <v>4-p</v>
          </cell>
          <cell r="C404" t="str">
            <v>flexi built in</v>
          </cell>
          <cell r="D404">
            <v>1</v>
          </cell>
          <cell r="E404" t="str">
            <v>FWM01CF6V1</v>
          </cell>
          <cell r="F404">
            <v>92</v>
          </cell>
          <cell r="G404">
            <v>0</v>
          </cell>
          <cell r="H404">
            <v>121</v>
          </cell>
          <cell r="I404">
            <v>0</v>
          </cell>
          <cell r="J404">
            <v>0</v>
          </cell>
          <cell r="K404">
            <v>161.33333333333334</v>
          </cell>
          <cell r="L404">
            <v>0</v>
          </cell>
          <cell r="M404">
            <v>0</v>
          </cell>
          <cell r="N404">
            <v>0.25</v>
          </cell>
        </row>
        <row r="405">
          <cell r="A405" t="str">
            <v>NET</v>
          </cell>
          <cell r="B405" t="str">
            <v>4-p</v>
          </cell>
          <cell r="C405" t="str">
            <v>flexi built in</v>
          </cell>
          <cell r="D405">
            <v>2</v>
          </cell>
          <cell r="E405" t="str">
            <v>FWM02CF6V1</v>
          </cell>
          <cell r="F405">
            <v>99</v>
          </cell>
          <cell r="G405">
            <v>0</v>
          </cell>
          <cell r="H405">
            <v>131</v>
          </cell>
          <cell r="I405">
            <v>0</v>
          </cell>
          <cell r="J405">
            <v>0</v>
          </cell>
          <cell r="K405">
            <v>174.66666666666666</v>
          </cell>
          <cell r="L405">
            <v>0</v>
          </cell>
          <cell r="M405">
            <v>0</v>
          </cell>
          <cell r="N405">
            <v>0.25</v>
          </cell>
        </row>
        <row r="406">
          <cell r="A406" t="str">
            <v>NET</v>
          </cell>
          <cell r="B406" t="str">
            <v>4-p</v>
          </cell>
          <cell r="C406" t="str">
            <v>flexi built in</v>
          </cell>
          <cell r="D406">
            <v>3</v>
          </cell>
          <cell r="E406" t="str">
            <v>FWM03CF6V1</v>
          </cell>
          <cell r="F406">
            <v>109</v>
          </cell>
          <cell r="G406">
            <v>0.22024347227599261</v>
          </cell>
          <cell r="H406">
            <v>147</v>
          </cell>
          <cell r="I406">
            <v>32.375790424570916</v>
          </cell>
          <cell r="J406">
            <v>8.3692519464877186</v>
          </cell>
          <cell r="K406">
            <v>196</v>
          </cell>
          <cell r="L406">
            <v>43.167720566094552</v>
          </cell>
          <cell r="M406">
            <v>10.791930141523638</v>
          </cell>
          <cell r="N406">
            <v>0.25</v>
          </cell>
        </row>
        <row r="407">
          <cell r="A407" t="str">
            <v>NET</v>
          </cell>
          <cell r="B407" t="str">
            <v>4-p</v>
          </cell>
          <cell r="C407" t="str">
            <v>flexi built in</v>
          </cell>
          <cell r="D407">
            <v>4</v>
          </cell>
          <cell r="E407" t="str">
            <v>FWM04CF6V1</v>
          </cell>
          <cell r="F407">
            <v>126</v>
          </cell>
          <cell r="G407">
            <v>0.45425216156923476</v>
          </cell>
          <cell r="H407">
            <v>165</v>
          </cell>
          <cell r="I407">
            <v>74.951606658923737</v>
          </cell>
          <cell r="J407">
            <v>17.715834301200154</v>
          </cell>
          <cell r="K407">
            <v>220</v>
          </cell>
          <cell r="L407">
            <v>99.93547554523164</v>
          </cell>
          <cell r="M407">
            <v>24.98386888630791</v>
          </cell>
          <cell r="N407">
            <v>0.25</v>
          </cell>
        </row>
        <row r="408">
          <cell r="A408" t="str">
            <v>NET</v>
          </cell>
          <cell r="B408" t="str">
            <v>4-p</v>
          </cell>
          <cell r="C408" t="str">
            <v>flexi built in</v>
          </cell>
          <cell r="D408">
            <v>6</v>
          </cell>
          <cell r="E408" t="str">
            <v>FWM06CF6V1</v>
          </cell>
          <cell r="F408">
            <v>133</v>
          </cell>
          <cell r="G408">
            <v>0.37166085946573751</v>
          </cell>
          <cell r="H408">
            <v>179</v>
          </cell>
          <cell r="I408">
            <v>66.527293844367009</v>
          </cell>
          <cell r="J408">
            <v>17.096399535423927</v>
          </cell>
          <cell r="K408">
            <v>238.66666666666666</v>
          </cell>
          <cell r="L408">
            <v>88.703058459156011</v>
          </cell>
          <cell r="M408">
            <v>22.175764614789003</v>
          </cell>
          <cell r="N408">
            <v>0.25</v>
          </cell>
        </row>
        <row r="409">
          <cell r="A409" t="str">
            <v>NET</v>
          </cell>
          <cell r="B409" t="str">
            <v>4-p</v>
          </cell>
          <cell r="C409" t="str">
            <v>flexi built in</v>
          </cell>
          <cell r="D409">
            <v>8</v>
          </cell>
          <cell r="E409" t="str">
            <v>FWM08CF6V1</v>
          </cell>
          <cell r="F409">
            <v>173</v>
          </cell>
          <cell r="G409">
            <v>1.3765217017249538E-2</v>
          </cell>
          <cell r="H409">
            <v>235</v>
          </cell>
          <cell r="I409">
            <v>3.2348259990536414</v>
          </cell>
          <cell r="J409">
            <v>0.85344345506947139</v>
          </cell>
          <cell r="K409">
            <v>313.33333333333331</v>
          </cell>
          <cell r="L409">
            <v>4.3131013320715219</v>
          </cell>
          <cell r="M409">
            <v>1.0782753330178803</v>
          </cell>
          <cell r="N409">
            <v>0.25</v>
          </cell>
        </row>
        <row r="410">
          <cell r="A410" t="str">
            <v>NET</v>
          </cell>
          <cell r="B410" t="str">
            <v>2-p</v>
          </cell>
          <cell r="C410" t="str">
            <v>flexi cabinet</v>
          </cell>
          <cell r="D410">
            <v>1</v>
          </cell>
          <cell r="E410" t="str">
            <v>FWL01C6V1</v>
          </cell>
          <cell r="F410">
            <v>95</v>
          </cell>
          <cell r="G410">
            <v>0</v>
          </cell>
          <cell r="H410">
            <v>126</v>
          </cell>
          <cell r="I410">
            <v>0</v>
          </cell>
          <cell r="J410">
            <v>0</v>
          </cell>
          <cell r="K410">
            <v>168</v>
          </cell>
          <cell r="L410">
            <v>0</v>
          </cell>
          <cell r="M410">
            <v>0</v>
          </cell>
          <cell r="N410">
            <v>0.25</v>
          </cell>
        </row>
        <row r="411">
          <cell r="A411" t="str">
            <v>NET</v>
          </cell>
          <cell r="B411" t="str">
            <v>2-p</v>
          </cell>
          <cell r="C411" t="str">
            <v>flexi cabinet</v>
          </cell>
          <cell r="D411">
            <v>2</v>
          </cell>
          <cell r="E411" t="str">
            <v>FWL02C6V1</v>
          </cell>
          <cell r="F411">
            <v>110</v>
          </cell>
          <cell r="G411">
            <v>0</v>
          </cell>
          <cell r="H411">
            <v>143</v>
          </cell>
          <cell r="I411">
            <v>0</v>
          </cell>
          <cell r="J411">
            <v>0</v>
          </cell>
          <cell r="K411">
            <v>190.66666666666666</v>
          </cell>
          <cell r="L411">
            <v>0</v>
          </cell>
          <cell r="M411">
            <v>0</v>
          </cell>
          <cell r="N411">
            <v>0.25</v>
          </cell>
        </row>
        <row r="412">
          <cell r="A412" t="str">
            <v>NET</v>
          </cell>
          <cell r="B412" t="str">
            <v>2-p</v>
          </cell>
          <cell r="C412" t="str">
            <v>flexi cabinet</v>
          </cell>
          <cell r="D412">
            <v>3</v>
          </cell>
          <cell r="E412" t="str">
            <v>FWL03C6V1</v>
          </cell>
          <cell r="F412">
            <v>120</v>
          </cell>
          <cell r="G412">
            <v>3.7566528623439202</v>
          </cell>
          <cell r="H412">
            <v>159</v>
          </cell>
          <cell r="I412">
            <v>597.30780511268335</v>
          </cell>
          <cell r="J412">
            <v>146.50946163141288</v>
          </cell>
          <cell r="K412">
            <v>212</v>
          </cell>
          <cell r="L412">
            <v>796.41040681691106</v>
          </cell>
          <cell r="M412">
            <v>199.10260170422777</v>
          </cell>
          <cell r="N412">
            <v>0.25</v>
          </cell>
        </row>
        <row r="413">
          <cell r="A413" t="str">
            <v>NET</v>
          </cell>
          <cell r="B413" t="str">
            <v>2-p</v>
          </cell>
          <cell r="C413" t="str">
            <v>flexi cabinet</v>
          </cell>
          <cell r="D413">
            <v>4</v>
          </cell>
          <cell r="E413" t="str">
            <v>FWL04C6V1</v>
          </cell>
          <cell r="F413">
            <v>132</v>
          </cell>
          <cell r="G413">
            <v>7.748096528584334</v>
          </cell>
          <cell r="H413">
            <v>179</v>
          </cell>
          <cell r="I413">
            <v>1386.9092786165959</v>
          </cell>
          <cell r="J413">
            <v>364.16053684346372</v>
          </cell>
          <cell r="K413">
            <v>238.66666666666666</v>
          </cell>
          <cell r="L413">
            <v>1849.2123714887944</v>
          </cell>
          <cell r="M413">
            <v>462.30309287219853</v>
          </cell>
          <cell r="N413">
            <v>0.25</v>
          </cell>
        </row>
        <row r="414">
          <cell r="A414" t="str">
            <v>NET</v>
          </cell>
          <cell r="B414" t="str">
            <v>2-p</v>
          </cell>
          <cell r="C414" t="str">
            <v>flexi cabinet</v>
          </cell>
          <cell r="D414">
            <v>6</v>
          </cell>
          <cell r="E414" t="str">
            <v>FWL06C6V1</v>
          </cell>
          <cell r="F414">
            <v>142</v>
          </cell>
          <cell r="G414">
            <v>6.339351705205365</v>
          </cell>
          <cell r="H414">
            <v>198</v>
          </cell>
          <cell r="I414">
            <v>1255.1916376306622</v>
          </cell>
          <cell r="J414">
            <v>355.00369549150042</v>
          </cell>
          <cell r="K414">
            <v>264</v>
          </cell>
          <cell r="L414">
            <v>1673.5888501742163</v>
          </cell>
          <cell r="M414">
            <v>418.39721254355408</v>
          </cell>
          <cell r="N414">
            <v>0.25</v>
          </cell>
        </row>
        <row r="415">
          <cell r="A415" t="str">
            <v>NET</v>
          </cell>
          <cell r="B415" t="str">
            <v>2-p</v>
          </cell>
          <cell r="C415" t="str">
            <v>flexi cabinet</v>
          </cell>
          <cell r="D415">
            <v>8</v>
          </cell>
          <cell r="E415" t="str">
            <v>FWL08C6V1</v>
          </cell>
          <cell r="F415">
            <v>194</v>
          </cell>
          <cell r="G415">
            <v>0.23479080389649501</v>
          </cell>
          <cell r="H415">
            <v>264</v>
          </cell>
          <cell r="I415">
            <v>61.984772228674686</v>
          </cell>
          <cell r="J415">
            <v>16.43535627275465</v>
          </cell>
          <cell r="K415">
            <v>352</v>
          </cell>
          <cell r="L415">
            <v>82.646362971566248</v>
          </cell>
          <cell r="M415">
            <v>20.661590742891562</v>
          </cell>
          <cell r="N415">
            <v>0.25</v>
          </cell>
        </row>
        <row r="416">
          <cell r="A416" t="str">
            <v>NET</v>
          </cell>
          <cell r="B416" t="str">
            <v>4-p</v>
          </cell>
          <cell r="C416" t="str">
            <v>flexi cabinet</v>
          </cell>
          <cell r="D416">
            <v>1</v>
          </cell>
          <cell r="E416" t="str">
            <v>FWL01CF6V1</v>
          </cell>
          <cell r="F416">
            <v>112</v>
          </cell>
          <cell r="G416">
            <v>0</v>
          </cell>
          <cell r="H416">
            <v>150</v>
          </cell>
          <cell r="I416">
            <v>0</v>
          </cell>
          <cell r="J416">
            <v>0</v>
          </cell>
          <cell r="K416">
            <v>200</v>
          </cell>
          <cell r="L416">
            <v>0</v>
          </cell>
          <cell r="M416">
            <v>0</v>
          </cell>
          <cell r="N416">
            <v>0.25</v>
          </cell>
        </row>
        <row r="417">
          <cell r="A417" t="str">
            <v>NET</v>
          </cell>
          <cell r="B417" t="str">
            <v>4-p</v>
          </cell>
          <cell r="C417" t="str">
            <v>flexi cabinet</v>
          </cell>
          <cell r="D417">
            <v>2</v>
          </cell>
          <cell r="E417" t="str">
            <v>FWL02CF6V1</v>
          </cell>
          <cell r="F417">
            <v>127</v>
          </cell>
          <cell r="G417">
            <v>0</v>
          </cell>
          <cell r="H417">
            <v>167</v>
          </cell>
          <cell r="I417">
            <v>0</v>
          </cell>
          <cell r="J417">
            <v>0</v>
          </cell>
          <cell r="K417">
            <v>222.66666666666666</v>
          </cell>
          <cell r="L417">
            <v>0</v>
          </cell>
          <cell r="M417">
            <v>0</v>
          </cell>
          <cell r="N417">
            <v>0.25</v>
          </cell>
        </row>
        <row r="418">
          <cell r="A418" t="str">
            <v>NET</v>
          </cell>
          <cell r="B418" t="str">
            <v>4-p</v>
          </cell>
          <cell r="C418" t="str">
            <v>flexi cabinet</v>
          </cell>
          <cell r="D418">
            <v>3</v>
          </cell>
          <cell r="E418" t="str">
            <v>FWL03CF6V1</v>
          </cell>
          <cell r="F418">
            <v>139</v>
          </cell>
          <cell r="G418">
            <v>9.5105135755542275E-2</v>
          </cell>
          <cell r="H418">
            <v>186</v>
          </cell>
          <cell r="I418">
            <v>17.689555250530862</v>
          </cell>
          <cell r="J418">
            <v>4.4699413805104866</v>
          </cell>
          <cell r="K418">
            <v>248</v>
          </cell>
          <cell r="L418">
            <v>23.586073667374485</v>
          </cell>
          <cell r="M418">
            <v>5.8965184168436213</v>
          </cell>
          <cell r="N418">
            <v>0.25</v>
          </cell>
        </row>
        <row r="419">
          <cell r="A419" t="str">
            <v>NET</v>
          </cell>
          <cell r="B419" t="str">
            <v>4-p</v>
          </cell>
          <cell r="C419" t="str">
            <v>flexi cabinet</v>
          </cell>
          <cell r="D419">
            <v>4</v>
          </cell>
          <cell r="E419" t="str">
            <v>FWL04CF6V1</v>
          </cell>
          <cell r="F419">
            <v>155</v>
          </cell>
          <cell r="G419">
            <v>0.19615434249580591</v>
          </cell>
          <cell r="H419">
            <v>209</v>
          </cell>
          <cell r="I419">
            <v>40.996257581623432</v>
          </cell>
          <cell r="J419">
            <v>10.592334494773519</v>
          </cell>
          <cell r="K419">
            <v>278.66666666666669</v>
          </cell>
          <cell r="L419">
            <v>54.661676775497916</v>
          </cell>
          <cell r="M419">
            <v>13.665419193874483</v>
          </cell>
          <cell r="N419">
            <v>0.25</v>
          </cell>
        </row>
        <row r="420">
          <cell r="A420" t="str">
            <v>NET</v>
          </cell>
          <cell r="B420" t="str">
            <v>4-p</v>
          </cell>
          <cell r="C420" t="str">
            <v>flexi cabinet</v>
          </cell>
          <cell r="D420">
            <v>6</v>
          </cell>
          <cell r="E420" t="str">
            <v>FWL06CF6V1</v>
          </cell>
          <cell r="F420">
            <v>165</v>
          </cell>
          <cell r="G420">
            <v>0.16048991658747758</v>
          </cell>
          <cell r="H420">
            <v>228</v>
          </cell>
          <cell r="I420">
            <v>36.591700981944889</v>
          </cell>
          <cell r="J420">
            <v>10.110864745011087</v>
          </cell>
          <cell r="K420">
            <v>304</v>
          </cell>
          <cell r="L420">
            <v>48.788934642593183</v>
          </cell>
          <cell r="M420">
            <v>12.197233660648296</v>
          </cell>
          <cell r="N420">
            <v>0.25</v>
          </cell>
        </row>
        <row r="421">
          <cell r="A421" t="str">
            <v>NET</v>
          </cell>
          <cell r="B421" t="str">
            <v>4-p</v>
          </cell>
          <cell r="C421" t="str">
            <v>flexi cabinet</v>
          </cell>
          <cell r="D421">
            <v>8</v>
          </cell>
          <cell r="E421" t="str">
            <v>FWL08CF6V1</v>
          </cell>
          <cell r="F421">
            <v>222</v>
          </cell>
          <cell r="G421">
            <v>5.9440709847213922E-3</v>
          </cell>
          <cell r="H421">
            <v>303</v>
          </cell>
          <cell r="I421">
            <v>1.8010535083705819</v>
          </cell>
          <cell r="J421">
            <v>0.48146974976243279</v>
          </cell>
          <cell r="K421">
            <v>404</v>
          </cell>
          <cell r="L421">
            <v>2.4014046778274425</v>
          </cell>
          <cell r="M421">
            <v>0.60035116945686062</v>
          </cell>
          <cell r="N421">
            <v>0.25</v>
          </cell>
        </row>
        <row r="422">
          <cell r="A422" t="str">
            <v>NET</v>
          </cell>
          <cell r="B422" t="str">
            <v>2-p</v>
          </cell>
          <cell r="C422" t="str">
            <v>vertical cabinet</v>
          </cell>
          <cell r="D422">
            <v>1</v>
          </cell>
          <cell r="E422" t="str">
            <v>FWV01C6V1</v>
          </cell>
          <cell r="F422">
            <v>90</v>
          </cell>
          <cell r="G422">
            <v>0</v>
          </cell>
          <cell r="H422">
            <v>121</v>
          </cell>
          <cell r="I422">
            <v>0</v>
          </cell>
          <cell r="J422">
            <v>0</v>
          </cell>
          <cell r="K422">
            <v>161.33333333333334</v>
          </cell>
          <cell r="L422">
            <v>0</v>
          </cell>
          <cell r="M422">
            <v>0</v>
          </cell>
          <cell r="N422">
            <v>0.25</v>
          </cell>
        </row>
        <row r="423">
          <cell r="A423" t="str">
            <v>NET</v>
          </cell>
          <cell r="B423" t="str">
            <v>2-p</v>
          </cell>
          <cell r="C423" t="str">
            <v>vertical cabinet</v>
          </cell>
          <cell r="D423">
            <v>2</v>
          </cell>
          <cell r="E423" t="str">
            <v>FWV02C6V1</v>
          </cell>
          <cell r="F423">
            <v>105</v>
          </cell>
          <cell r="G423">
            <v>0</v>
          </cell>
          <cell r="H423">
            <v>134</v>
          </cell>
          <cell r="I423">
            <v>0</v>
          </cell>
          <cell r="J423">
            <v>0</v>
          </cell>
          <cell r="K423">
            <v>178.66666666666666</v>
          </cell>
          <cell r="L423">
            <v>0</v>
          </cell>
          <cell r="M423">
            <v>0</v>
          </cell>
          <cell r="N423">
            <v>0.25</v>
          </cell>
        </row>
        <row r="424">
          <cell r="A424" t="str">
            <v>NET</v>
          </cell>
          <cell r="B424" t="str">
            <v>2-p</v>
          </cell>
          <cell r="C424" t="str">
            <v>vertical cabinet</v>
          </cell>
          <cell r="D424">
            <v>3</v>
          </cell>
          <cell r="E424" t="str">
            <v>FWV03C6V1</v>
          </cell>
          <cell r="F424">
            <v>115</v>
          </cell>
          <cell r="G424">
            <v>3.7566528623439202</v>
          </cell>
          <cell r="H424">
            <v>150</v>
          </cell>
          <cell r="I424">
            <v>563.49792935158803</v>
          </cell>
          <cell r="J424">
            <v>131.4828501820372</v>
          </cell>
          <cell r="K424">
            <v>200</v>
          </cell>
          <cell r="L424">
            <v>751.330572468784</v>
          </cell>
          <cell r="M424">
            <v>187.832643117196</v>
          </cell>
          <cell r="N424">
            <v>0.25</v>
          </cell>
        </row>
        <row r="425">
          <cell r="A425" t="str">
            <v>NET</v>
          </cell>
          <cell r="B425" t="str">
            <v>2-p</v>
          </cell>
          <cell r="C425" t="str">
            <v>vertical cabinet</v>
          </cell>
          <cell r="D425">
            <v>4</v>
          </cell>
          <cell r="E425" t="str">
            <v>FWV04C6V1</v>
          </cell>
          <cell r="F425">
            <v>127</v>
          </cell>
          <cell r="G425">
            <v>7.748096528584334</v>
          </cell>
          <cell r="H425">
            <v>169</v>
          </cell>
          <cell r="I425">
            <v>1309.4283133307524</v>
          </cell>
          <cell r="J425">
            <v>325.42005420054204</v>
          </cell>
          <cell r="K425">
            <v>225.33333333333334</v>
          </cell>
          <cell r="L425">
            <v>1745.9044177743367</v>
          </cell>
          <cell r="M425">
            <v>436.47610444358423</v>
          </cell>
          <cell r="N425">
            <v>0.25</v>
          </cell>
        </row>
        <row r="426">
          <cell r="A426" t="str">
            <v>NET</v>
          </cell>
          <cell r="B426" t="str">
            <v>2-p</v>
          </cell>
          <cell r="C426" t="str">
            <v>vertical cabinet</v>
          </cell>
          <cell r="D426">
            <v>6</v>
          </cell>
          <cell r="E426" t="str">
            <v>FWV06C6V1</v>
          </cell>
          <cell r="F426">
            <v>137</v>
          </cell>
          <cell r="G426">
            <v>6.339351705205365</v>
          </cell>
          <cell r="H426">
            <v>186</v>
          </cell>
          <cell r="I426">
            <v>1179.119417168198</v>
          </cell>
          <cell r="J426">
            <v>310.62823355506288</v>
          </cell>
          <cell r="K426">
            <v>248</v>
          </cell>
          <cell r="L426">
            <v>1572.1592228909306</v>
          </cell>
          <cell r="M426">
            <v>393.03980572273264</v>
          </cell>
          <cell r="N426">
            <v>0.25</v>
          </cell>
        </row>
        <row r="427">
          <cell r="A427" t="str">
            <v>NET</v>
          </cell>
          <cell r="B427" t="str">
            <v>2-p</v>
          </cell>
          <cell r="C427" t="str">
            <v>vertical cabinet</v>
          </cell>
          <cell r="D427">
            <v>8</v>
          </cell>
          <cell r="E427" t="str">
            <v>FWV08C6V1</v>
          </cell>
          <cell r="F427">
            <v>189</v>
          </cell>
          <cell r="G427">
            <v>0.23479080389649501</v>
          </cell>
          <cell r="H427">
            <v>246</v>
          </cell>
          <cell r="I427">
            <v>57.75853775853777</v>
          </cell>
          <cell r="J427">
            <v>13.383075822100215</v>
          </cell>
          <cell r="K427">
            <v>328</v>
          </cell>
          <cell r="L427">
            <v>77.011383678050365</v>
          </cell>
          <cell r="M427">
            <v>19.252845919512591</v>
          </cell>
          <cell r="N427">
            <v>0.25</v>
          </cell>
        </row>
        <row r="428">
          <cell r="A428" t="str">
            <v>NET</v>
          </cell>
          <cell r="B428" t="str">
            <v>4-p</v>
          </cell>
          <cell r="C428" t="str">
            <v>vertical cabinet</v>
          </cell>
          <cell r="D428">
            <v>1</v>
          </cell>
          <cell r="E428" t="str">
            <v>FWV01CF6V1</v>
          </cell>
          <cell r="F428">
            <v>107</v>
          </cell>
          <cell r="G428">
            <v>0</v>
          </cell>
          <cell r="H428">
            <v>145</v>
          </cell>
          <cell r="I428">
            <v>0</v>
          </cell>
          <cell r="J428">
            <v>0</v>
          </cell>
          <cell r="K428">
            <v>193.33333333333334</v>
          </cell>
          <cell r="L428">
            <v>0</v>
          </cell>
          <cell r="M428">
            <v>0</v>
          </cell>
          <cell r="N428">
            <v>0.25</v>
          </cell>
        </row>
        <row r="429">
          <cell r="A429" t="str">
            <v>NET</v>
          </cell>
          <cell r="B429" t="str">
            <v>4-p</v>
          </cell>
          <cell r="C429" t="str">
            <v>vertical cabinet</v>
          </cell>
          <cell r="D429">
            <v>2</v>
          </cell>
          <cell r="E429" t="str">
            <v>FWV02CF6V1</v>
          </cell>
          <cell r="F429">
            <v>122</v>
          </cell>
          <cell r="G429">
            <v>0</v>
          </cell>
          <cell r="H429">
            <v>159</v>
          </cell>
          <cell r="I429">
            <v>0</v>
          </cell>
          <cell r="J429">
            <v>0</v>
          </cell>
          <cell r="K429">
            <v>212</v>
          </cell>
          <cell r="L429">
            <v>0</v>
          </cell>
          <cell r="M429">
            <v>0</v>
          </cell>
          <cell r="N429">
            <v>0.25</v>
          </cell>
        </row>
        <row r="430">
          <cell r="A430" t="str">
            <v>NET</v>
          </cell>
          <cell r="B430" t="str">
            <v>4-p</v>
          </cell>
          <cell r="C430" t="str">
            <v>vertical cabinet</v>
          </cell>
          <cell r="D430">
            <v>3</v>
          </cell>
          <cell r="E430" t="str">
            <v>FWV03CF6V1</v>
          </cell>
          <cell r="F430">
            <v>134</v>
          </cell>
          <cell r="G430">
            <v>9.5105135755542275E-2</v>
          </cell>
          <cell r="H430">
            <v>178</v>
          </cell>
          <cell r="I430">
            <v>16.928714164486525</v>
          </cell>
          <cell r="J430">
            <v>4.1846259732438602</v>
          </cell>
          <cell r="K430">
            <v>237.33333333333334</v>
          </cell>
          <cell r="L430">
            <v>22.571618885982033</v>
          </cell>
          <cell r="M430">
            <v>5.6429047214955093</v>
          </cell>
          <cell r="N430">
            <v>0.25</v>
          </cell>
        </row>
        <row r="431">
          <cell r="A431" t="str">
            <v>NET</v>
          </cell>
          <cell r="B431" t="str">
            <v>4-p</v>
          </cell>
          <cell r="C431" t="str">
            <v>vertical cabinet</v>
          </cell>
          <cell r="D431">
            <v>4</v>
          </cell>
          <cell r="E431" t="str">
            <v>FWV04CF6V1</v>
          </cell>
          <cell r="F431">
            <v>150</v>
          </cell>
          <cell r="G431">
            <v>0.19615434249580591</v>
          </cell>
          <cell r="H431">
            <v>200</v>
          </cell>
          <cell r="I431">
            <v>39.230868499161183</v>
          </cell>
          <cell r="J431">
            <v>9.8077171247902957</v>
          </cell>
          <cell r="K431">
            <v>266.66666666666669</v>
          </cell>
          <cell r="L431">
            <v>52.307824665548246</v>
          </cell>
          <cell r="M431">
            <v>13.076956166387063</v>
          </cell>
          <cell r="N431">
            <v>0.25</v>
          </cell>
        </row>
        <row r="432">
          <cell r="A432" t="str">
            <v>NET</v>
          </cell>
          <cell r="B432" t="str">
            <v>4-p</v>
          </cell>
          <cell r="C432" t="str">
            <v>vertical cabinet</v>
          </cell>
          <cell r="D432">
            <v>6</v>
          </cell>
          <cell r="E432" t="str">
            <v>FWV06CF6V1</v>
          </cell>
          <cell r="F432">
            <v>160</v>
          </cell>
          <cell r="G432">
            <v>0.16048991658747758</v>
          </cell>
          <cell r="H432">
            <v>216</v>
          </cell>
          <cell r="I432">
            <v>34.665821982895153</v>
          </cell>
          <cell r="J432">
            <v>8.9874353288987443</v>
          </cell>
          <cell r="K432">
            <v>288</v>
          </cell>
          <cell r="L432">
            <v>46.221095977193542</v>
          </cell>
          <cell r="M432">
            <v>11.555273994298386</v>
          </cell>
          <cell r="N432">
            <v>0.25</v>
          </cell>
        </row>
        <row r="433">
          <cell r="A433" t="str">
            <v>NET</v>
          </cell>
          <cell r="B433" t="str">
            <v>4-p</v>
          </cell>
          <cell r="C433" t="str">
            <v>vertical cabinet</v>
          </cell>
          <cell r="D433">
            <v>8</v>
          </cell>
          <cell r="E433" t="str">
            <v>FWV08CF6V1</v>
          </cell>
          <cell r="F433">
            <v>217</v>
          </cell>
          <cell r="G433">
            <v>5.9440709847213922E-3</v>
          </cell>
          <cell r="H433">
            <v>285</v>
          </cell>
          <cell r="I433">
            <v>1.6940602306455967</v>
          </cell>
          <cell r="J433">
            <v>0.40419682696105469</v>
          </cell>
          <cell r="K433">
            <v>380</v>
          </cell>
          <cell r="L433">
            <v>2.2587469741941288</v>
          </cell>
          <cell r="M433">
            <v>0.56468674354853221</v>
          </cell>
          <cell r="N433">
            <v>0.25</v>
          </cell>
        </row>
        <row r="434">
          <cell r="A434" t="str">
            <v>SWE</v>
          </cell>
          <cell r="B434" t="str">
            <v>2-p</v>
          </cell>
          <cell r="C434" t="str">
            <v>flexi built in</v>
          </cell>
          <cell r="D434">
            <v>1</v>
          </cell>
          <cell r="E434" t="str">
            <v>FWM01C6V1</v>
          </cell>
          <cell r="F434">
            <v>75</v>
          </cell>
          <cell r="G434">
            <v>4.0128153784541443</v>
          </cell>
          <cell r="H434">
            <v>91.210883999999993</v>
          </cell>
          <cell r="I434">
            <v>366.01243799759703</v>
          </cell>
          <cell r="J434">
            <v>65.051284613536197</v>
          </cell>
          <cell r="K434">
            <v>121.61451199999999</v>
          </cell>
          <cell r="L434">
            <v>488.01658399679604</v>
          </cell>
          <cell r="M434">
            <v>122.00414599919901</v>
          </cell>
          <cell r="N434">
            <v>0.25</v>
          </cell>
        </row>
        <row r="435">
          <cell r="A435" t="str">
            <v>SWE</v>
          </cell>
          <cell r="B435" t="str">
            <v>2-p</v>
          </cell>
          <cell r="C435" t="str">
            <v>flexi built in</v>
          </cell>
          <cell r="D435">
            <v>2</v>
          </cell>
          <cell r="E435" t="str">
            <v>FWM02C6V1</v>
          </cell>
          <cell r="F435">
            <v>82</v>
          </cell>
          <cell r="G435">
            <v>5.4990432964001252</v>
          </cell>
          <cell r="H435">
            <v>101.115646</v>
          </cell>
          <cell r="I435">
            <v>556.03931529746808</v>
          </cell>
          <cell r="J435">
            <v>105.11776499265785</v>
          </cell>
          <cell r="K435">
            <v>134.82086133333334</v>
          </cell>
          <cell r="L435">
            <v>741.38575372995751</v>
          </cell>
          <cell r="M435">
            <v>185.34643843248944</v>
          </cell>
          <cell r="N435">
            <v>0.25</v>
          </cell>
        </row>
        <row r="436">
          <cell r="A436" t="str">
            <v>SWE</v>
          </cell>
          <cell r="B436" t="str">
            <v>2-p</v>
          </cell>
          <cell r="C436" t="str">
            <v>flexi built in</v>
          </cell>
          <cell r="D436">
            <v>3</v>
          </cell>
          <cell r="E436" t="str">
            <v>FWM03C6V1</v>
          </cell>
          <cell r="F436">
            <v>90</v>
          </cell>
          <cell r="G436">
            <v>9.2146130912650737</v>
          </cell>
          <cell r="H436">
            <v>112.979591</v>
          </cell>
          <cell r="I436">
            <v>1041.0632182743736</v>
          </cell>
          <cell r="J436">
            <v>211.74804006051707</v>
          </cell>
          <cell r="K436">
            <v>150.63945466666667</v>
          </cell>
          <cell r="L436">
            <v>1388.0842910324982</v>
          </cell>
          <cell r="M436">
            <v>347.02107275812455</v>
          </cell>
          <cell r="N436">
            <v>0.25</v>
          </cell>
        </row>
        <row r="437">
          <cell r="A437" t="str">
            <v>SWE</v>
          </cell>
          <cell r="B437" t="str">
            <v>2-p</v>
          </cell>
          <cell r="C437" t="str">
            <v>flexi built in</v>
          </cell>
          <cell r="D437">
            <v>4</v>
          </cell>
          <cell r="E437" t="str">
            <v>FWM04C6V1</v>
          </cell>
          <cell r="F437">
            <v>103</v>
          </cell>
          <cell r="G437">
            <v>15.010901971254395</v>
          </cell>
          <cell r="H437">
            <v>126.911564</v>
          </cell>
          <cell r="I437">
            <v>1905.0570462225783</v>
          </cell>
          <cell r="J437">
            <v>358.93414318337562</v>
          </cell>
          <cell r="K437">
            <v>169.21541866666666</v>
          </cell>
          <cell r="L437">
            <v>2540.0760616301045</v>
          </cell>
          <cell r="M437">
            <v>635.01901540752613</v>
          </cell>
          <cell r="N437">
            <v>0.25</v>
          </cell>
        </row>
        <row r="438">
          <cell r="A438" t="str">
            <v>SWE</v>
          </cell>
          <cell r="B438" t="str">
            <v>2-p</v>
          </cell>
          <cell r="C438" t="str">
            <v>flexi built in</v>
          </cell>
          <cell r="D438">
            <v>6</v>
          </cell>
          <cell r="E438" t="str">
            <v>FWM06C6V1</v>
          </cell>
          <cell r="F438">
            <v>110</v>
          </cell>
          <cell r="G438">
            <v>17.537489431762559</v>
          </cell>
          <cell r="H438">
            <v>139.75510199999999</v>
          </cell>
          <cell r="I438">
            <v>2450.9536243598982</v>
          </cell>
          <cell r="J438">
            <v>521.82978686601689</v>
          </cell>
          <cell r="K438">
            <v>186.340136</v>
          </cell>
          <cell r="L438">
            <v>3267.9381658131979</v>
          </cell>
          <cell r="M438">
            <v>816.98454145329958</v>
          </cell>
          <cell r="N438">
            <v>0.25</v>
          </cell>
        </row>
        <row r="439">
          <cell r="A439" t="str">
            <v>SWE</v>
          </cell>
          <cell r="B439" t="str">
            <v>2-p</v>
          </cell>
          <cell r="C439" t="str">
            <v>flexi built in</v>
          </cell>
          <cell r="D439">
            <v>8</v>
          </cell>
          <cell r="E439" t="str">
            <v>FWM08C6V1</v>
          </cell>
          <cell r="F439">
            <v>145</v>
          </cell>
          <cell r="G439">
            <v>7.5797623815244943</v>
          </cell>
          <cell r="H439">
            <v>185.360544</v>
          </cell>
          <cell r="I439">
            <v>1404.9888784301158</v>
          </cell>
          <cell r="J439">
            <v>305.92333310906417</v>
          </cell>
          <cell r="K439">
            <v>247.147392</v>
          </cell>
          <cell r="L439">
            <v>1873.3185045734876</v>
          </cell>
          <cell r="M439">
            <v>468.32962614337185</v>
          </cell>
          <cell r="N439">
            <v>0.25</v>
          </cell>
        </row>
        <row r="440">
          <cell r="A440" t="str">
            <v>SWE</v>
          </cell>
          <cell r="B440" t="str">
            <v>4-p</v>
          </cell>
          <cell r="C440" t="str">
            <v>flexi built in</v>
          </cell>
          <cell r="D440">
            <v>1</v>
          </cell>
          <cell r="E440" t="str">
            <v>FWM01CF6V1</v>
          </cell>
          <cell r="F440">
            <v>92</v>
          </cell>
          <cell r="G440">
            <v>0.54173007609130941</v>
          </cell>
          <cell r="H440">
            <v>114.068027</v>
          </cell>
          <cell r="I440">
            <v>61.794080946295537</v>
          </cell>
          <cell r="J440">
            <v>11.95491394589507</v>
          </cell>
          <cell r="K440">
            <v>152.09070266666666</v>
          </cell>
          <cell r="L440">
            <v>82.39210792839404</v>
          </cell>
          <cell r="M440">
            <v>20.598026982098506</v>
          </cell>
          <cell r="N440">
            <v>0.25</v>
          </cell>
        </row>
        <row r="441">
          <cell r="A441" t="str">
            <v>SWE</v>
          </cell>
          <cell r="B441" t="str">
            <v>4-p</v>
          </cell>
          <cell r="C441" t="str">
            <v>flexi built in</v>
          </cell>
          <cell r="D441">
            <v>2</v>
          </cell>
          <cell r="E441" t="str">
            <v>FWM02CF6V1</v>
          </cell>
          <cell r="F441">
            <v>99</v>
          </cell>
          <cell r="G441">
            <v>0.74237084501401696</v>
          </cell>
          <cell r="H441">
            <v>130.021603</v>
          </cell>
          <cell r="I441">
            <v>96.524247289187045</v>
          </cell>
          <cell r="J441">
            <v>23.029533632799364</v>
          </cell>
          <cell r="K441">
            <v>173.36213733333332</v>
          </cell>
          <cell r="L441">
            <v>128.69899638558272</v>
          </cell>
          <cell r="M441">
            <v>32.174749096395672</v>
          </cell>
          <cell r="N441">
            <v>0.25</v>
          </cell>
        </row>
        <row r="442">
          <cell r="A442" t="str">
            <v>SWE</v>
          </cell>
          <cell r="B442" t="str">
            <v>4-p</v>
          </cell>
          <cell r="C442" t="str">
            <v>flexi built in</v>
          </cell>
          <cell r="D442">
            <v>3</v>
          </cell>
          <cell r="E442" t="str">
            <v>FWM03CF6V1</v>
          </cell>
          <cell r="F442">
            <v>109</v>
          </cell>
          <cell r="G442">
            <v>1.243972767320785</v>
          </cell>
          <cell r="H442">
            <v>145.83413300000001</v>
          </cell>
          <cell r="I442">
            <v>181.41368999783742</v>
          </cell>
          <cell r="J442">
            <v>45.820658359871857</v>
          </cell>
          <cell r="K442">
            <v>194.44551066666668</v>
          </cell>
          <cell r="L442">
            <v>241.88491999711655</v>
          </cell>
          <cell r="M442">
            <v>60.471229999279139</v>
          </cell>
          <cell r="N442">
            <v>0.25</v>
          </cell>
        </row>
        <row r="443">
          <cell r="A443" t="str">
            <v>SWE</v>
          </cell>
          <cell r="B443" t="str">
            <v>4-p</v>
          </cell>
          <cell r="C443" t="str">
            <v>flexi built in</v>
          </cell>
          <cell r="D443">
            <v>4</v>
          </cell>
          <cell r="E443" t="str">
            <v>FWM04CF6V1</v>
          </cell>
          <cell r="F443">
            <v>126</v>
          </cell>
          <cell r="G443">
            <v>2.026471766119343</v>
          </cell>
          <cell r="H443">
            <v>163.68698900000001</v>
          </cell>
          <cell r="I443">
            <v>331.70706168958748</v>
          </cell>
          <cell r="J443">
            <v>76.371619158550274</v>
          </cell>
          <cell r="K443">
            <v>218.24931866666668</v>
          </cell>
          <cell r="L443">
            <v>442.27608225278334</v>
          </cell>
          <cell r="M443">
            <v>110.56902056319583</v>
          </cell>
          <cell r="N443">
            <v>0.25</v>
          </cell>
        </row>
        <row r="444">
          <cell r="A444" t="str">
            <v>SWE</v>
          </cell>
          <cell r="B444" t="str">
            <v>4-p</v>
          </cell>
          <cell r="C444" t="str">
            <v>flexi built in</v>
          </cell>
          <cell r="D444">
            <v>6</v>
          </cell>
          <cell r="E444" t="str">
            <v>FWM06CF6V1</v>
          </cell>
          <cell r="F444">
            <v>133</v>
          </cell>
          <cell r="G444">
            <v>2.3675610732879453</v>
          </cell>
          <cell r="H444">
            <v>177.24915899999999</v>
          </cell>
          <cell r="I444">
            <v>419.64820912142562</v>
          </cell>
          <cell r="J444">
            <v>104.76258637412893</v>
          </cell>
          <cell r="K444">
            <v>236.332212</v>
          </cell>
          <cell r="L444">
            <v>559.53094549523416</v>
          </cell>
          <cell r="M444">
            <v>139.88273637380857</v>
          </cell>
          <cell r="N444">
            <v>0.25</v>
          </cell>
        </row>
        <row r="445">
          <cell r="A445" t="str">
            <v>SWE</v>
          </cell>
          <cell r="B445" t="str">
            <v>4-p</v>
          </cell>
          <cell r="C445" t="str">
            <v>flexi built in</v>
          </cell>
          <cell r="D445">
            <v>8</v>
          </cell>
          <cell r="E445" t="str">
            <v>FWM08CF6V1</v>
          </cell>
          <cell r="F445">
            <v>173</v>
          </cell>
          <cell r="G445">
            <v>1.0232679215058067</v>
          </cell>
          <cell r="H445">
            <v>234.179068</v>
          </cell>
          <cell r="I445">
            <v>239.62792817252696</v>
          </cell>
          <cell r="J445">
            <v>62.602577752022412</v>
          </cell>
          <cell r="K445">
            <v>312.23875733333335</v>
          </cell>
          <cell r="L445">
            <v>319.50390423003597</v>
          </cell>
          <cell r="M445">
            <v>79.875976057509007</v>
          </cell>
          <cell r="N445">
            <v>0.25</v>
          </cell>
        </row>
        <row r="446">
          <cell r="A446" t="str">
            <v>SWE</v>
          </cell>
          <cell r="B446" t="str">
            <v>2-p</v>
          </cell>
          <cell r="C446" t="str">
            <v>flexi cabinet</v>
          </cell>
          <cell r="D446">
            <v>1</v>
          </cell>
          <cell r="E446" t="str">
            <v>FWL01C6V1</v>
          </cell>
          <cell r="F446">
            <v>95</v>
          </cell>
          <cell r="G446">
            <v>4.829795754905887</v>
          </cell>
          <cell r="H446">
            <v>118.965986</v>
          </cell>
          <cell r="I446">
            <v>574.58141416099318</v>
          </cell>
          <cell r="J446">
            <v>115.75081744493393</v>
          </cell>
          <cell r="K446">
            <v>158.62131466666668</v>
          </cell>
          <cell r="L446">
            <v>766.10855221465761</v>
          </cell>
          <cell r="M446">
            <v>191.52713805366443</v>
          </cell>
          <cell r="N446">
            <v>0.25</v>
          </cell>
        </row>
        <row r="447">
          <cell r="A447" t="str">
            <v>SWE</v>
          </cell>
          <cell r="B447" t="str">
            <v>2-p</v>
          </cell>
          <cell r="C447" t="str">
            <v>flexi cabinet</v>
          </cell>
          <cell r="D447">
            <v>2</v>
          </cell>
          <cell r="E447" t="str">
            <v>FWL02C6V1</v>
          </cell>
          <cell r="F447">
            <v>110</v>
          </cell>
          <cell r="G447">
            <v>6.6186089974636229</v>
          </cell>
          <cell r="H447">
            <v>134.85714200000001</v>
          </cell>
          <cell r="I447">
            <v>892.56669341342945</v>
          </cell>
          <cell r="J447">
            <v>164.51970369243099</v>
          </cell>
          <cell r="K447">
            <v>179.80952266666668</v>
          </cell>
          <cell r="L447">
            <v>1190.0889245512394</v>
          </cell>
          <cell r="M447">
            <v>297.52223113780985</v>
          </cell>
          <cell r="N447">
            <v>0.25</v>
          </cell>
        </row>
        <row r="448">
          <cell r="A448" t="str">
            <v>SWE</v>
          </cell>
          <cell r="B448" t="str">
            <v>2-p</v>
          </cell>
          <cell r="C448" t="str">
            <v>flexi cabinet</v>
          </cell>
          <cell r="D448">
            <v>3</v>
          </cell>
          <cell r="E448" t="str">
            <v>FWL03C6V1</v>
          </cell>
          <cell r="F448">
            <v>120</v>
          </cell>
          <cell r="G448">
            <v>11.090642103857963</v>
          </cell>
          <cell r="H448">
            <v>149.659863</v>
          </cell>
          <cell r="I448">
            <v>1659.8239778454144</v>
          </cell>
          <cell r="J448">
            <v>328.94692538245897</v>
          </cell>
          <cell r="K448">
            <v>199.54648399999999</v>
          </cell>
          <cell r="L448">
            <v>2213.0986371272193</v>
          </cell>
          <cell r="M448">
            <v>553.2746592818047</v>
          </cell>
          <cell r="N448">
            <v>0.25</v>
          </cell>
        </row>
        <row r="449">
          <cell r="A449" t="str">
            <v>SWE</v>
          </cell>
          <cell r="B449" t="str">
            <v>2-p</v>
          </cell>
          <cell r="C449" t="str">
            <v>flexi cabinet</v>
          </cell>
          <cell r="D449">
            <v>4</v>
          </cell>
          <cell r="E449" t="str">
            <v>FWL04C6V1</v>
          </cell>
          <cell r="F449">
            <v>132</v>
          </cell>
          <cell r="G449">
            <v>18.06701374983313</v>
          </cell>
          <cell r="H449">
            <v>168.48979499999999</v>
          </cell>
          <cell r="I449">
            <v>3044.107442971565</v>
          </cell>
          <cell r="J449">
            <v>659.2616279935919</v>
          </cell>
          <cell r="K449">
            <v>224.65305999999998</v>
          </cell>
          <cell r="L449">
            <v>4058.8099239620869</v>
          </cell>
          <cell r="M449">
            <v>1014.7024809905217</v>
          </cell>
          <cell r="N449">
            <v>0.25</v>
          </cell>
        </row>
        <row r="450">
          <cell r="A450" t="str">
            <v>SWE</v>
          </cell>
          <cell r="B450" t="str">
            <v>2-p</v>
          </cell>
          <cell r="C450" t="str">
            <v>flexi cabinet</v>
          </cell>
          <cell r="D450">
            <v>6</v>
          </cell>
          <cell r="E450" t="str">
            <v>FWL06C6V1</v>
          </cell>
          <cell r="F450">
            <v>142</v>
          </cell>
          <cell r="G450">
            <v>21.107996262181285</v>
          </cell>
          <cell r="H450">
            <v>186.340136</v>
          </cell>
          <cell r="I450">
            <v>3933.2668941823522</v>
          </cell>
          <cell r="J450">
            <v>935.93142495260986</v>
          </cell>
          <cell r="K450">
            <v>248.45351466666668</v>
          </cell>
          <cell r="L450">
            <v>5244.3558589098029</v>
          </cell>
          <cell r="M450">
            <v>1311.088964727451</v>
          </cell>
          <cell r="N450">
            <v>0.25</v>
          </cell>
        </row>
        <row r="451">
          <cell r="A451" t="str">
            <v>SWE</v>
          </cell>
          <cell r="B451" t="str">
            <v>2-p</v>
          </cell>
          <cell r="C451" t="str">
            <v>flexi cabinet</v>
          </cell>
          <cell r="D451">
            <v>8</v>
          </cell>
          <cell r="E451" t="str">
            <v>FWL08C6V1</v>
          </cell>
          <cell r="F451">
            <v>194</v>
          </cell>
          <cell r="G451">
            <v>9.1229475370444515</v>
          </cell>
          <cell r="H451">
            <v>248.816326</v>
          </cell>
          <cell r="I451">
            <v>2269.9382884581491</v>
          </cell>
          <cell r="J451">
            <v>500.08646627152575</v>
          </cell>
          <cell r="K451">
            <v>331.75510133333336</v>
          </cell>
          <cell r="L451">
            <v>3026.584384610866</v>
          </cell>
          <cell r="M451">
            <v>756.64609615271661</v>
          </cell>
          <cell r="N451">
            <v>0.25</v>
          </cell>
        </row>
        <row r="452">
          <cell r="A452" t="str">
            <v>SWE</v>
          </cell>
          <cell r="B452" t="str">
            <v>4-p</v>
          </cell>
          <cell r="C452" t="str">
            <v>flexi cabinet</v>
          </cell>
          <cell r="D452">
            <v>1</v>
          </cell>
          <cell r="E452" t="str">
            <v>FWL01CF6V1</v>
          </cell>
          <cell r="F452">
            <v>112</v>
          </cell>
          <cell r="G452">
            <v>0.65202242691229473</v>
          </cell>
          <cell r="H452">
            <v>141.82312899999999</v>
          </cell>
          <cell r="I452">
            <v>92.471860762875437</v>
          </cell>
          <cell r="J452">
            <v>19.445348948698435</v>
          </cell>
          <cell r="K452">
            <v>189.09750533333332</v>
          </cell>
          <cell r="L452">
            <v>123.29581435050058</v>
          </cell>
          <cell r="M452">
            <v>30.823953587625141</v>
          </cell>
          <cell r="N452">
            <v>0.25</v>
          </cell>
        </row>
        <row r="453">
          <cell r="A453" t="str">
            <v>SWE</v>
          </cell>
          <cell r="B453" t="str">
            <v>4-p</v>
          </cell>
          <cell r="C453" t="str">
            <v>flexi cabinet</v>
          </cell>
          <cell r="D453">
            <v>2</v>
          </cell>
          <cell r="E453" t="str">
            <v>FWL02CF6V1</v>
          </cell>
          <cell r="F453">
            <v>127</v>
          </cell>
          <cell r="G453">
            <v>0.89351221465758912</v>
          </cell>
          <cell r="H453">
            <v>157.71428499999999</v>
          </cell>
          <cell r="I453">
            <v>140.91964007348818</v>
          </cell>
          <cell r="J453">
            <v>27.443588811974362</v>
          </cell>
          <cell r="K453">
            <v>210.28571333333332</v>
          </cell>
          <cell r="L453">
            <v>187.89285343131758</v>
          </cell>
          <cell r="M453">
            <v>46.973213357829394</v>
          </cell>
          <cell r="N453">
            <v>0.25</v>
          </cell>
        </row>
        <row r="454">
          <cell r="A454" t="str">
            <v>SWE</v>
          </cell>
          <cell r="B454" t="str">
            <v>4-p</v>
          </cell>
          <cell r="C454" t="str">
            <v>flexi cabinet</v>
          </cell>
          <cell r="D454">
            <v>3</v>
          </cell>
          <cell r="E454" t="str">
            <v>FWL03CF6V1</v>
          </cell>
          <cell r="F454">
            <v>139</v>
          </cell>
          <cell r="G454">
            <v>1.4972366840208249</v>
          </cell>
          <cell r="H454">
            <v>175.56462500000001</v>
          </cell>
          <cell r="I454">
            <v>262.86179696635963</v>
          </cell>
          <cell r="J454">
            <v>54.745897887464963</v>
          </cell>
          <cell r="K454">
            <v>234.08616666666668</v>
          </cell>
          <cell r="L454">
            <v>350.48239595514616</v>
          </cell>
          <cell r="M454">
            <v>87.620598988786554</v>
          </cell>
          <cell r="N454">
            <v>0.25</v>
          </cell>
        </row>
        <row r="455">
          <cell r="A455" t="str">
            <v>SWE</v>
          </cell>
          <cell r="B455" t="str">
            <v>4-p</v>
          </cell>
          <cell r="C455" t="str">
            <v>flexi cabinet</v>
          </cell>
          <cell r="D455">
            <v>4</v>
          </cell>
          <cell r="E455" t="str">
            <v>FWL04CF6V1</v>
          </cell>
          <cell r="F455">
            <v>155</v>
          </cell>
          <cell r="G455">
            <v>2.4390468562274727</v>
          </cell>
          <cell r="H455">
            <v>197.33333300000001</v>
          </cell>
          <cell r="I455">
            <v>481.30524548253902</v>
          </cell>
          <cell r="J455">
            <v>103.25298276728076</v>
          </cell>
          <cell r="K455">
            <v>263.11111066666666</v>
          </cell>
          <cell r="L455">
            <v>641.74032731005195</v>
          </cell>
          <cell r="M455">
            <v>160.43508182751296</v>
          </cell>
          <cell r="N455">
            <v>0.25</v>
          </cell>
        </row>
        <row r="456">
          <cell r="A456" t="str">
            <v>SWE</v>
          </cell>
          <cell r="B456" t="str">
            <v>4-p</v>
          </cell>
          <cell r="C456" t="str">
            <v>flexi cabinet</v>
          </cell>
          <cell r="D456">
            <v>6</v>
          </cell>
          <cell r="E456" t="str">
            <v>FWL06CF6V1</v>
          </cell>
          <cell r="F456">
            <v>165</v>
          </cell>
          <cell r="G456">
            <v>2.8495794953944733</v>
          </cell>
          <cell r="H456">
            <v>215.183673</v>
          </cell>
          <cell r="I456">
            <v>613.18298232446932</v>
          </cell>
          <cell r="J456">
            <v>143.00236558438124</v>
          </cell>
          <cell r="K456">
            <v>286.911564</v>
          </cell>
          <cell r="L456">
            <v>817.57730976595917</v>
          </cell>
          <cell r="M456">
            <v>204.39432744148979</v>
          </cell>
          <cell r="N456">
            <v>0.25</v>
          </cell>
        </row>
        <row r="457">
          <cell r="A457" t="str">
            <v>SWE</v>
          </cell>
          <cell r="B457" t="str">
            <v>4-p</v>
          </cell>
          <cell r="C457" t="str">
            <v>flexi cabinet</v>
          </cell>
          <cell r="D457">
            <v>8</v>
          </cell>
          <cell r="E457" t="str">
            <v>FWL08CF6V1</v>
          </cell>
          <cell r="F457">
            <v>222</v>
          </cell>
          <cell r="G457">
            <v>1.231597917501001</v>
          </cell>
          <cell r="H457">
            <v>301.38982199999998</v>
          </cell>
          <cell r="I457">
            <v>371.19107713119735</v>
          </cell>
          <cell r="J457">
            <v>97.776339445975125</v>
          </cell>
          <cell r="K457">
            <v>401.85309599999999</v>
          </cell>
          <cell r="L457">
            <v>494.92143617492985</v>
          </cell>
          <cell r="M457">
            <v>123.73035904373248</v>
          </cell>
          <cell r="N457">
            <v>0.25</v>
          </cell>
        </row>
        <row r="458">
          <cell r="A458" t="str">
            <v>SWE</v>
          </cell>
          <cell r="B458" t="str">
            <v>2-p</v>
          </cell>
          <cell r="C458" t="str">
            <v>vertical cabinet</v>
          </cell>
          <cell r="D458">
            <v>1</v>
          </cell>
          <cell r="E458" t="str">
            <v>FWV01C6V1</v>
          </cell>
          <cell r="F458">
            <v>90</v>
          </cell>
          <cell r="G458">
            <v>1.9703644373247897</v>
          </cell>
          <cell r="H458">
            <v>114.068027</v>
          </cell>
          <cell r="I458">
            <v>224.75558383660393</v>
          </cell>
          <cell r="J458">
            <v>47.422784477372851</v>
          </cell>
          <cell r="K458">
            <v>152.09070266666666</v>
          </cell>
          <cell r="L458">
            <v>299.67411178213854</v>
          </cell>
          <cell r="M458">
            <v>74.91852794553462</v>
          </cell>
          <cell r="N458">
            <v>0.25</v>
          </cell>
        </row>
        <row r="459">
          <cell r="A459" t="str">
            <v>SWE</v>
          </cell>
          <cell r="B459" t="str">
            <v>2-p</v>
          </cell>
          <cell r="C459" t="str">
            <v>vertical cabinet</v>
          </cell>
          <cell r="D459">
            <v>2</v>
          </cell>
          <cell r="E459" t="str">
            <v>FWV02C6V1</v>
          </cell>
          <cell r="F459">
            <v>105</v>
          </cell>
          <cell r="G459">
            <v>2.700129043741379</v>
          </cell>
          <cell r="H459">
            <v>126.911564</v>
          </cell>
          <cell r="I459">
            <v>342.67759994304282</v>
          </cell>
          <cell r="J459">
            <v>59.164050350198018</v>
          </cell>
          <cell r="K459">
            <v>169.21541866666666</v>
          </cell>
          <cell r="L459">
            <v>456.90346659072372</v>
          </cell>
          <cell r="M459">
            <v>114.22586664768093</v>
          </cell>
          <cell r="N459">
            <v>0.25</v>
          </cell>
        </row>
        <row r="460">
          <cell r="A460" t="str">
            <v>SWE</v>
          </cell>
          <cell r="B460" t="str">
            <v>2-p</v>
          </cell>
          <cell r="C460" t="str">
            <v>vertical cabinet</v>
          </cell>
          <cell r="D460">
            <v>3</v>
          </cell>
          <cell r="E460" t="str">
            <v>FWV03C6V1</v>
          </cell>
          <cell r="F460">
            <v>115</v>
          </cell>
          <cell r="G460">
            <v>4.5245405597828512</v>
          </cell>
          <cell r="H460">
            <v>141.82312899999999</v>
          </cell>
          <cell r="I460">
            <v>641.68449947581553</v>
          </cell>
          <cell r="J460">
            <v>121.3623351007876</v>
          </cell>
          <cell r="K460">
            <v>189.09750533333332</v>
          </cell>
          <cell r="L460">
            <v>855.57933263442067</v>
          </cell>
          <cell r="M460">
            <v>213.89483315860511</v>
          </cell>
          <cell r="N460">
            <v>0.25</v>
          </cell>
        </row>
        <row r="461">
          <cell r="A461" t="str">
            <v>SWE</v>
          </cell>
          <cell r="B461" t="str">
            <v>2-p</v>
          </cell>
          <cell r="C461" t="str">
            <v>vertical cabinet</v>
          </cell>
          <cell r="D461">
            <v>4</v>
          </cell>
          <cell r="E461" t="str">
            <v>FWV04C6V1</v>
          </cell>
          <cell r="F461">
            <v>127</v>
          </cell>
          <cell r="G461">
            <v>7.3706225248075459</v>
          </cell>
          <cell r="H461">
            <v>159.67346900000001</v>
          </cell>
          <cell r="I461">
            <v>1176.8928672255595</v>
          </cell>
          <cell r="J461">
            <v>240.82380657500116</v>
          </cell>
          <cell r="K461">
            <v>212.89795866666668</v>
          </cell>
          <cell r="L461">
            <v>1569.1904896340793</v>
          </cell>
          <cell r="M461">
            <v>392.29762240851983</v>
          </cell>
          <cell r="N461">
            <v>0.25</v>
          </cell>
        </row>
        <row r="462">
          <cell r="A462" t="str">
            <v>SWE</v>
          </cell>
          <cell r="B462" t="str">
            <v>2-p</v>
          </cell>
          <cell r="C462" t="str">
            <v>vertical cabinet</v>
          </cell>
          <cell r="D462">
            <v>6</v>
          </cell>
          <cell r="E462" t="str">
            <v>FWV06C6V1</v>
          </cell>
          <cell r="F462">
            <v>137</v>
          </cell>
          <cell r="G462">
            <v>8.6112223557157481</v>
          </cell>
          <cell r="H462">
            <v>175.455782</v>
          </cell>
          <cell r="I462">
            <v>1510.8887523979888</v>
          </cell>
          <cell r="J462">
            <v>331.15128966493126</v>
          </cell>
          <cell r="K462">
            <v>233.94104266666668</v>
          </cell>
          <cell r="L462">
            <v>2014.5183365306518</v>
          </cell>
          <cell r="M462">
            <v>503.62958413266301</v>
          </cell>
          <cell r="N462">
            <v>0.25</v>
          </cell>
        </row>
        <row r="463">
          <cell r="A463" t="str">
            <v>SWE</v>
          </cell>
          <cell r="B463" t="str">
            <v>2-p</v>
          </cell>
          <cell r="C463" t="str">
            <v>vertical cabinet</v>
          </cell>
          <cell r="D463">
            <v>8</v>
          </cell>
          <cell r="E463" t="str">
            <v>FWV08C6V1</v>
          </cell>
          <cell r="F463">
            <v>189</v>
          </cell>
          <cell r="G463">
            <v>3.7217994927246023</v>
          </cell>
          <cell r="H463">
            <v>231.94557800000001</v>
          </cell>
          <cell r="I463">
            <v>863.25493454011473</v>
          </cell>
          <cell r="J463">
            <v>159.83483041516487</v>
          </cell>
          <cell r="K463">
            <v>309.2607706666667</v>
          </cell>
          <cell r="L463">
            <v>1151.0065793868198</v>
          </cell>
          <cell r="M463">
            <v>287.75164484670501</v>
          </cell>
          <cell r="N463">
            <v>0.25</v>
          </cell>
        </row>
        <row r="464">
          <cell r="A464" t="str">
            <v>SWE</v>
          </cell>
          <cell r="B464" t="str">
            <v>4-p</v>
          </cell>
          <cell r="C464" t="str">
            <v>vertical cabinet</v>
          </cell>
          <cell r="D464">
            <v>1</v>
          </cell>
          <cell r="E464" t="str">
            <v>FWV01CF6V1</v>
          </cell>
          <cell r="F464">
            <v>107</v>
          </cell>
          <cell r="G464">
            <v>0.26599919903884661</v>
          </cell>
          <cell r="H464">
            <v>136.816326</v>
          </cell>
          <cell r="I464">
            <v>36.393033131437726</v>
          </cell>
          <cell r="J464">
            <v>7.9311188342811381</v>
          </cell>
          <cell r="K464">
            <v>182.42176800000001</v>
          </cell>
          <cell r="L464">
            <v>48.524044175250303</v>
          </cell>
          <cell r="M464">
            <v>12.131011043812578</v>
          </cell>
          <cell r="N464">
            <v>0.25</v>
          </cell>
        </row>
        <row r="465">
          <cell r="A465" t="str">
            <v>SWE</v>
          </cell>
          <cell r="B465" t="str">
            <v>4-p</v>
          </cell>
          <cell r="C465" t="str">
            <v>vertical cabinet</v>
          </cell>
          <cell r="D465">
            <v>2</v>
          </cell>
          <cell r="E465" t="str">
            <v>FWV02CF6V1</v>
          </cell>
          <cell r="F465">
            <v>122</v>
          </cell>
          <cell r="G465">
            <v>0.36451742090508615</v>
          </cell>
          <cell r="H465">
            <v>149.76870700000001</v>
          </cell>
          <cell r="I465">
            <v>54.593302807929525</v>
          </cell>
          <cell r="J465">
            <v>10.122177457509014</v>
          </cell>
          <cell r="K465">
            <v>199.69160933333333</v>
          </cell>
          <cell r="L465">
            <v>72.791070410572701</v>
          </cell>
          <cell r="M465">
            <v>18.197767602643172</v>
          </cell>
          <cell r="N465">
            <v>0.25</v>
          </cell>
        </row>
        <row r="466">
          <cell r="A466" t="str">
            <v>SWE</v>
          </cell>
          <cell r="B466" t="str">
            <v>4-p</v>
          </cell>
          <cell r="C466" t="str">
            <v>vertical cabinet</v>
          </cell>
          <cell r="D466">
            <v>3</v>
          </cell>
          <cell r="E466" t="str">
            <v>FWV03CF6V1</v>
          </cell>
          <cell r="F466">
            <v>134</v>
          </cell>
          <cell r="G466">
            <v>0.61081297557068492</v>
          </cell>
          <cell r="H466">
            <v>167.61904699999999</v>
          </cell>
          <cell r="I466">
            <v>102.38388886039249</v>
          </cell>
          <cell r="J466">
            <v>20.534950133920706</v>
          </cell>
          <cell r="K466">
            <v>223.49206266666667</v>
          </cell>
          <cell r="L466">
            <v>136.51185181385665</v>
          </cell>
          <cell r="M466">
            <v>34.12796295346417</v>
          </cell>
          <cell r="N466">
            <v>0.25</v>
          </cell>
        </row>
        <row r="467">
          <cell r="A467" t="str">
            <v>SWE</v>
          </cell>
          <cell r="B467" t="str">
            <v>4-p</v>
          </cell>
          <cell r="C467" t="str">
            <v>vertical cabinet</v>
          </cell>
          <cell r="D467">
            <v>4</v>
          </cell>
          <cell r="E467" t="str">
            <v>FWV04CF6V1</v>
          </cell>
          <cell r="F467">
            <v>150</v>
          </cell>
          <cell r="G467">
            <v>0.9950340408490187</v>
          </cell>
          <cell r="H467">
            <v>188.408163</v>
          </cell>
          <cell r="I467">
            <v>187.47253575883059</v>
          </cell>
          <cell r="J467">
            <v>38.217429631477771</v>
          </cell>
          <cell r="K467">
            <v>251.21088399999999</v>
          </cell>
          <cell r="L467">
            <v>249.96338101177409</v>
          </cell>
          <cell r="M467">
            <v>62.490845252943515</v>
          </cell>
          <cell r="N467">
            <v>0.25</v>
          </cell>
        </row>
        <row r="468">
          <cell r="A468" t="str">
            <v>SWE</v>
          </cell>
          <cell r="B468" t="str">
            <v>4-p</v>
          </cell>
          <cell r="C468" t="str">
            <v>vertical cabinet</v>
          </cell>
          <cell r="D468">
            <v>6</v>
          </cell>
          <cell r="E468" t="str">
            <v>FWV06CF6V1</v>
          </cell>
          <cell r="F468">
            <v>160</v>
          </cell>
          <cell r="G468">
            <v>1.1625150180216259</v>
          </cell>
          <cell r="H468">
            <v>204.299319</v>
          </cell>
          <cell r="I468">
            <v>237.50102650909091</v>
          </cell>
          <cell r="J468">
            <v>51.498623625630749</v>
          </cell>
          <cell r="K468">
            <v>272.399092</v>
          </cell>
          <cell r="L468">
            <v>316.66803534545454</v>
          </cell>
          <cell r="M468">
            <v>79.167008836363635</v>
          </cell>
          <cell r="N468">
            <v>0.25</v>
          </cell>
        </row>
        <row r="469">
          <cell r="A469" t="str">
            <v>SWE</v>
          </cell>
          <cell r="B469" t="str">
            <v>4-p</v>
          </cell>
          <cell r="C469" t="str">
            <v>vertical cabinet</v>
          </cell>
          <cell r="D469">
            <v>8</v>
          </cell>
          <cell r="E469" t="str">
            <v>FWV08CF6V1</v>
          </cell>
          <cell r="F469">
            <v>217</v>
          </cell>
          <cell r="G469">
            <v>0.50244293151782127</v>
          </cell>
          <cell r="H469">
            <v>283.62698</v>
          </cell>
          <cell r="I469">
            <v>142.50637128874646</v>
          </cell>
          <cell r="J469">
            <v>33.476255149379249</v>
          </cell>
          <cell r="K469">
            <v>378.16930666666667</v>
          </cell>
          <cell r="L469">
            <v>190.00849505166195</v>
          </cell>
          <cell r="M469">
            <v>47.502123762915488</v>
          </cell>
          <cell r="N469">
            <v>0.25</v>
          </cell>
        </row>
        <row r="470">
          <cell r="A470" t="str">
            <v>RUS</v>
          </cell>
          <cell r="B470" t="str">
            <v>2-p</v>
          </cell>
          <cell r="C470" t="str">
            <v>flexi built in</v>
          </cell>
          <cell r="D470">
            <v>1</v>
          </cell>
          <cell r="E470" t="str">
            <v>FWM01C6V1</v>
          </cell>
          <cell r="F470">
            <v>75</v>
          </cell>
          <cell r="G470">
            <v>25.360599665235426</v>
          </cell>
          <cell r="H470">
            <v>105.998835</v>
          </cell>
          <cell r="I470">
            <v>2688.1940194163453</v>
          </cell>
          <cell r="J470">
            <v>786.14904452368819</v>
          </cell>
          <cell r="K470">
            <v>132.49854374999998</v>
          </cell>
          <cell r="L470">
            <v>3360.2425242704312</v>
          </cell>
          <cell r="M470">
            <v>672.04850485408588</v>
          </cell>
          <cell r="N470">
            <v>0.2</v>
          </cell>
        </row>
        <row r="471">
          <cell r="A471" t="str">
            <v>RUS</v>
          </cell>
          <cell r="B471" t="str">
            <v>2-p</v>
          </cell>
          <cell r="C471" t="str">
            <v>flexi built in</v>
          </cell>
          <cell r="D471">
            <v>2</v>
          </cell>
          <cell r="E471" t="str">
            <v>FWM02C6V1</v>
          </cell>
          <cell r="F471">
            <v>82</v>
          </cell>
          <cell r="G471">
            <v>123.98515391892875</v>
          </cell>
          <cell r="H471">
            <v>117.647058</v>
          </cell>
          <cell r="I471">
            <v>14586.488594239137</v>
          </cell>
          <cell r="J471">
            <v>4419.7059728869808</v>
          </cell>
          <cell r="K471">
            <v>147.05882249999999</v>
          </cell>
          <cell r="L471">
            <v>18233.110742798919</v>
          </cell>
          <cell r="M471">
            <v>3646.622148559783</v>
          </cell>
          <cell r="N471">
            <v>0.2</v>
          </cell>
        </row>
        <row r="472">
          <cell r="A472" t="str">
            <v>RUS</v>
          </cell>
          <cell r="B472" t="str">
            <v>2-p</v>
          </cell>
          <cell r="C472" t="str">
            <v>flexi built in</v>
          </cell>
          <cell r="D472">
            <v>3</v>
          </cell>
          <cell r="E472" t="str">
            <v>FWM03C6V1</v>
          </cell>
          <cell r="F472">
            <v>90</v>
          </cell>
          <cell r="G472">
            <v>126.80299832617713</v>
          </cell>
          <cell r="H472">
            <v>130.460104</v>
          </cell>
          <cell r="I472">
            <v>16542.732349144895</v>
          </cell>
          <cell r="J472">
            <v>5130.4624997889532</v>
          </cell>
          <cell r="K472">
            <v>163.07513</v>
          </cell>
          <cell r="L472">
            <v>20678.415436431118</v>
          </cell>
          <cell r="M472">
            <v>4135.6830872862238</v>
          </cell>
          <cell r="N472">
            <v>0.2</v>
          </cell>
        </row>
        <row r="473">
          <cell r="A473" t="str">
            <v>RUS</v>
          </cell>
          <cell r="B473" t="str">
            <v>2-p</v>
          </cell>
          <cell r="C473" t="str">
            <v>flexi built in</v>
          </cell>
          <cell r="D473">
            <v>4</v>
          </cell>
          <cell r="E473" t="str">
            <v>FWM04C6V1</v>
          </cell>
          <cell r="F473">
            <v>103</v>
          </cell>
          <cell r="G473">
            <v>50.721199330470853</v>
          </cell>
          <cell r="H473">
            <v>147.93244000000001</v>
          </cell>
          <cell r="I473">
            <v>7503.3107766829207</v>
          </cell>
          <cell r="J473">
            <v>2279.0272456444227</v>
          </cell>
          <cell r="K473">
            <v>184.91555</v>
          </cell>
          <cell r="L473">
            <v>9379.1384708536498</v>
          </cell>
          <cell r="M473">
            <v>1875.827694170729</v>
          </cell>
          <cell r="N473">
            <v>0.2</v>
          </cell>
        </row>
        <row r="474">
          <cell r="A474" t="str">
            <v>RUS</v>
          </cell>
          <cell r="B474" t="str">
            <v>2-p</v>
          </cell>
          <cell r="C474" t="str">
            <v>flexi built in</v>
          </cell>
          <cell r="D474">
            <v>6</v>
          </cell>
          <cell r="E474" t="str">
            <v>FWM06C6V1</v>
          </cell>
          <cell r="F474">
            <v>110</v>
          </cell>
          <cell r="G474">
            <v>87.353176624699813</v>
          </cell>
          <cell r="H474">
            <v>161.91030799999999</v>
          </cell>
          <cell r="I474">
            <v>14143.379732083546</v>
          </cell>
          <cell r="J474">
            <v>4534.5303033665668</v>
          </cell>
          <cell r="K474">
            <v>202.38788499999998</v>
          </cell>
          <cell r="L474">
            <v>17679.224665104433</v>
          </cell>
          <cell r="M474">
            <v>3535.8449330208864</v>
          </cell>
          <cell r="N474">
            <v>0.2</v>
          </cell>
        </row>
        <row r="475">
          <cell r="A475" t="str">
            <v>RUS</v>
          </cell>
          <cell r="B475" t="str">
            <v>2-p</v>
          </cell>
          <cell r="C475" t="str">
            <v>flexi built in</v>
          </cell>
          <cell r="D475">
            <v>8</v>
          </cell>
          <cell r="E475" t="str">
            <v>FWM08C6V1</v>
          </cell>
          <cell r="F475">
            <v>145</v>
          </cell>
          <cell r="G475">
            <v>67.628265773961147</v>
          </cell>
          <cell r="H475">
            <v>213.16249199999999</v>
          </cell>
          <cell r="I475">
            <v>14415.809662015865</v>
          </cell>
          <cell r="J475">
            <v>4609.7111247915</v>
          </cell>
          <cell r="K475">
            <v>266.45311499999997</v>
          </cell>
          <cell r="L475">
            <v>18019.76207751983</v>
          </cell>
          <cell r="M475">
            <v>3603.9524155039653</v>
          </cell>
          <cell r="N475">
            <v>0.2</v>
          </cell>
        </row>
        <row r="476">
          <cell r="A476" t="str">
            <v>RUS</v>
          </cell>
          <cell r="B476" t="str">
            <v>4-p</v>
          </cell>
          <cell r="C476" t="str">
            <v>flexi built in</v>
          </cell>
          <cell r="D476">
            <v>1</v>
          </cell>
          <cell r="E476" t="str">
            <v>FWM01CF6V1</v>
          </cell>
          <cell r="F476">
            <v>92</v>
          </cell>
          <cell r="G476">
            <v>27.08973146059239</v>
          </cell>
          <cell r="H476">
            <v>131.62492700000001</v>
          </cell>
          <cell r="I476">
            <v>3565.6839259500771</v>
          </cell>
          <cell r="J476">
            <v>1073.4286315755771</v>
          </cell>
          <cell r="K476">
            <v>164.53115875</v>
          </cell>
          <cell r="L476">
            <v>4457.104907437596</v>
          </cell>
          <cell r="M476">
            <v>891.42098148751882</v>
          </cell>
          <cell r="N476">
            <v>0.2</v>
          </cell>
        </row>
        <row r="477">
          <cell r="A477" t="str">
            <v>RUS</v>
          </cell>
          <cell r="B477" t="str">
            <v>4-p</v>
          </cell>
          <cell r="C477" t="str">
            <v>flexi built in</v>
          </cell>
          <cell r="D477">
            <v>2</v>
          </cell>
          <cell r="E477" t="str">
            <v>FWM02CF6V1</v>
          </cell>
          <cell r="F477">
            <v>99</v>
          </cell>
          <cell r="G477">
            <v>132.43868714067389</v>
          </cell>
          <cell r="H477">
            <v>132.46495100000001</v>
          </cell>
          <cell r="I477">
            <v>17543.4842025937</v>
          </cell>
          <cell r="J477">
            <v>4432.0541756669836</v>
          </cell>
          <cell r="K477">
            <v>165.58118875</v>
          </cell>
          <cell r="L477">
            <v>21929.35525324212</v>
          </cell>
          <cell r="M477">
            <v>4385.8710506484222</v>
          </cell>
          <cell r="N477">
            <v>0.2</v>
          </cell>
        </row>
        <row r="478">
          <cell r="A478" t="str">
            <v>RUS</v>
          </cell>
          <cell r="B478" t="str">
            <v>4-p</v>
          </cell>
          <cell r="C478" t="str">
            <v>flexi built in</v>
          </cell>
          <cell r="D478">
            <v>3</v>
          </cell>
          <cell r="E478" t="str">
            <v>FWM03CF6V1</v>
          </cell>
          <cell r="F478">
            <v>109</v>
          </cell>
          <cell r="G478">
            <v>135.44865730296195</v>
          </cell>
          <cell r="H478">
            <v>147.919196</v>
          </cell>
          <cell r="I478">
            <v>20035.456487533658</v>
          </cell>
          <cell r="J478">
            <v>5271.5528415108074</v>
          </cell>
          <cell r="K478">
            <v>184.89899499999999</v>
          </cell>
          <cell r="L478">
            <v>25044.320609417071</v>
          </cell>
          <cell r="M478">
            <v>5008.8641218834127</v>
          </cell>
          <cell r="N478">
            <v>0.2</v>
          </cell>
        </row>
        <row r="479">
          <cell r="A479" t="str">
            <v>RUS</v>
          </cell>
          <cell r="B479" t="str">
            <v>4-p</v>
          </cell>
          <cell r="C479" t="str">
            <v>flexi built in</v>
          </cell>
          <cell r="D479">
            <v>4</v>
          </cell>
          <cell r="E479" t="str">
            <v>FWM04CF6V1</v>
          </cell>
          <cell r="F479">
            <v>126</v>
          </cell>
          <cell r="G479">
            <v>54.179462921184779</v>
          </cell>
          <cell r="H479">
            <v>160.16999999999999</v>
          </cell>
          <cell r="I479">
            <v>8677.924576086165</v>
          </cell>
          <cell r="J479">
            <v>1851.3122480168831</v>
          </cell>
          <cell r="K479">
            <v>200.21249999999998</v>
          </cell>
          <cell r="L479">
            <v>10847.405720107707</v>
          </cell>
          <cell r="M479">
            <v>2169.4811440215408</v>
          </cell>
          <cell r="N479">
            <v>0.2</v>
          </cell>
        </row>
        <row r="480">
          <cell r="A480" t="str">
            <v>RUS</v>
          </cell>
          <cell r="B480" t="str">
            <v>4-p</v>
          </cell>
          <cell r="C480" t="str">
            <v>flexi built in</v>
          </cell>
          <cell r="D480">
            <v>6</v>
          </cell>
          <cell r="E480" t="str">
            <v>FWM06CF6V1</v>
          </cell>
          <cell r="F480">
            <v>133</v>
          </cell>
          <cell r="G480">
            <v>93.30907503092935</v>
          </cell>
          <cell r="H480">
            <v>179.93155899999999</v>
          </cell>
          <cell r="I480">
            <v>16789.247339163092</v>
          </cell>
          <cell r="J480">
            <v>4379.1403600494868</v>
          </cell>
          <cell r="K480">
            <v>224.91444874999999</v>
          </cell>
          <cell r="L480">
            <v>20986.559173953861</v>
          </cell>
          <cell r="M480">
            <v>4197.311834790773</v>
          </cell>
          <cell r="N480">
            <v>0.2</v>
          </cell>
        </row>
        <row r="481">
          <cell r="A481" t="str">
            <v>RUS</v>
          </cell>
          <cell r="B481" t="str">
            <v>4-p</v>
          </cell>
          <cell r="C481" t="str">
            <v>flexi built in</v>
          </cell>
          <cell r="D481">
            <v>8</v>
          </cell>
          <cell r="E481" t="str">
            <v>FWM08CF6V1</v>
          </cell>
          <cell r="F481">
            <v>173</v>
          </cell>
          <cell r="G481">
            <v>72.239283894913044</v>
          </cell>
          <cell r="H481">
            <v>228.51</v>
          </cell>
          <cell r="I481">
            <v>16507.398762826579</v>
          </cell>
          <cell r="J481">
            <v>4010.0026490066225</v>
          </cell>
          <cell r="K481">
            <v>285.63749999999999</v>
          </cell>
          <cell r="L481">
            <v>20634.248453533222</v>
          </cell>
          <cell r="M481">
            <v>4126.8496907066447</v>
          </cell>
          <cell r="N481">
            <v>0.2</v>
          </cell>
        </row>
        <row r="482">
          <cell r="A482" t="str">
            <v>RUS</v>
          </cell>
          <cell r="B482" t="str">
            <v>2-p</v>
          </cell>
          <cell r="C482" t="str">
            <v>flexi cabinet</v>
          </cell>
          <cell r="D482">
            <v>1</v>
          </cell>
          <cell r="E482" t="str">
            <v>FWL01C6V1</v>
          </cell>
          <cell r="F482">
            <v>95</v>
          </cell>
          <cell r="G482">
            <v>6.9165271814278437</v>
          </cell>
          <cell r="H482">
            <v>136.28421599999999</v>
          </cell>
          <cell r="I482">
            <v>942.61348436358332</v>
          </cell>
          <cell r="J482">
            <v>285.54340212793818</v>
          </cell>
          <cell r="K482">
            <v>170.35526999999996</v>
          </cell>
          <cell r="L482">
            <v>1178.2668554544791</v>
          </cell>
          <cell r="M482">
            <v>235.65337109089569</v>
          </cell>
          <cell r="N482">
            <v>0.2</v>
          </cell>
        </row>
        <row r="483">
          <cell r="A483" t="str">
            <v>RUS</v>
          </cell>
          <cell r="B483" t="str">
            <v>2-p</v>
          </cell>
          <cell r="C483" t="str">
            <v>flexi cabinet</v>
          </cell>
          <cell r="D483">
            <v>2</v>
          </cell>
          <cell r="E483" t="str">
            <v>FWL02C6V1</v>
          </cell>
          <cell r="F483">
            <v>110</v>
          </cell>
          <cell r="G483">
            <v>33.814132886980566</v>
          </cell>
          <cell r="H483">
            <v>156.086196</v>
          </cell>
          <cell r="I483">
            <v>5277.9193733672946</v>
          </cell>
          <cell r="J483">
            <v>1558.3647557994323</v>
          </cell>
          <cell r="K483">
            <v>195.10774499999999</v>
          </cell>
          <cell r="L483">
            <v>6597.3992167091183</v>
          </cell>
          <cell r="M483">
            <v>1319.4798433418234</v>
          </cell>
          <cell r="N483">
            <v>0.2</v>
          </cell>
        </row>
        <row r="484">
          <cell r="A484" t="str">
            <v>RUS</v>
          </cell>
          <cell r="B484" t="str">
            <v>2-p</v>
          </cell>
          <cell r="C484" t="str">
            <v>flexi cabinet</v>
          </cell>
          <cell r="D484">
            <v>3</v>
          </cell>
          <cell r="E484" t="str">
            <v>FWL03C6V1</v>
          </cell>
          <cell r="F484">
            <v>120</v>
          </cell>
          <cell r="G484">
            <v>34.58263590713922</v>
          </cell>
          <cell r="H484">
            <v>173.55853200000001</v>
          </cell>
          <cell r="I484">
            <v>6002.1115207335715</v>
          </cell>
          <cell r="J484">
            <v>1852.1952118768654</v>
          </cell>
          <cell r="K484">
            <v>216.94816500000002</v>
          </cell>
          <cell r="L484">
            <v>7502.6394009169653</v>
          </cell>
          <cell r="M484">
            <v>1500.5278801833929</v>
          </cell>
          <cell r="N484">
            <v>0.2</v>
          </cell>
        </row>
        <row r="485">
          <cell r="A485" t="str">
            <v>RUS</v>
          </cell>
          <cell r="B485" t="str">
            <v>2-p</v>
          </cell>
          <cell r="C485" t="str">
            <v>flexi cabinet</v>
          </cell>
          <cell r="D485">
            <v>4</v>
          </cell>
          <cell r="E485" t="str">
            <v>FWL04C6V1</v>
          </cell>
          <cell r="F485">
            <v>132</v>
          </cell>
          <cell r="G485">
            <v>13.833054362855687</v>
          </cell>
          <cell r="H485">
            <v>195.690157</v>
          </cell>
          <cell r="I485">
            <v>2706.9925800567644</v>
          </cell>
          <cell r="J485">
            <v>881.02940415981368</v>
          </cell>
          <cell r="K485">
            <v>244.61269625</v>
          </cell>
          <cell r="L485">
            <v>3383.7407250709557</v>
          </cell>
          <cell r="M485">
            <v>676.7481450141911</v>
          </cell>
          <cell r="N485">
            <v>0.2</v>
          </cell>
        </row>
        <row r="486">
          <cell r="A486" t="str">
            <v>RUS</v>
          </cell>
          <cell r="B486" t="str">
            <v>2-p</v>
          </cell>
          <cell r="C486" t="str">
            <v>flexi cabinet</v>
          </cell>
          <cell r="D486">
            <v>6</v>
          </cell>
          <cell r="E486" t="str">
            <v>FWL06C6V1</v>
          </cell>
          <cell r="F486">
            <v>142</v>
          </cell>
          <cell r="G486">
            <v>23.823593624918129</v>
          </cell>
          <cell r="H486">
            <v>214.327315</v>
          </cell>
          <cell r="I486">
            <v>5106.0468552798193</v>
          </cell>
          <cell r="J486">
            <v>1723.0965605414453</v>
          </cell>
          <cell r="K486">
            <v>267.90914375</v>
          </cell>
          <cell r="L486">
            <v>6382.5585690997741</v>
          </cell>
          <cell r="M486">
            <v>1276.5117138199548</v>
          </cell>
          <cell r="N486">
            <v>0.2</v>
          </cell>
        </row>
        <row r="487">
          <cell r="A487" t="str">
            <v>RUS</v>
          </cell>
          <cell r="B487" t="str">
            <v>2-p</v>
          </cell>
          <cell r="C487" t="str">
            <v>flexi cabinet</v>
          </cell>
          <cell r="D487">
            <v>8</v>
          </cell>
          <cell r="E487" t="str">
            <v>FWL08C6V1</v>
          </cell>
          <cell r="F487">
            <v>194</v>
          </cell>
          <cell r="G487">
            <v>18.444072483807581</v>
          </cell>
          <cell r="H487">
            <v>288.875946</v>
          </cell>
          <cell r="I487">
            <v>5328.0488868524844</v>
          </cell>
          <cell r="J487">
            <v>1749.8988249938138</v>
          </cell>
          <cell r="K487">
            <v>361.09493249999997</v>
          </cell>
          <cell r="L487">
            <v>6660.0611085656055</v>
          </cell>
          <cell r="M487">
            <v>1332.0122217131207</v>
          </cell>
          <cell r="N487">
            <v>0.2</v>
          </cell>
        </row>
        <row r="488">
          <cell r="A488" t="str">
            <v>RUS</v>
          </cell>
          <cell r="B488" t="str">
            <v>4-p</v>
          </cell>
          <cell r="C488" t="str">
            <v>flexi cabinet</v>
          </cell>
          <cell r="D488">
            <v>1</v>
          </cell>
          <cell r="E488" t="str">
            <v>FWL01CF6V1</v>
          </cell>
          <cell r="F488">
            <v>112</v>
          </cell>
          <cell r="G488">
            <v>7.3881085801615614</v>
          </cell>
          <cell r="H488">
            <v>164.23995300000001</v>
          </cell>
          <cell r="I488">
            <v>1213.4226059646317</v>
          </cell>
          <cell r="J488">
            <v>385.95444498653683</v>
          </cell>
          <cell r="K488">
            <v>205.29994125000002</v>
          </cell>
          <cell r="L488">
            <v>1516.7782574557896</v>
          </cell>
          <cell r="M488">
            <v>303.35565149115791</v>
          </cell>
          <cell r="N488">
            <v>0.2</v>
          </cell>
        </row>
        <row r="489">
          <cell r="A489" t="str">
            <v>RUS</v>
          </cell>
          <cell r="B489" t="str">
            <v>4-p</v>
          </cell>
          <cell r="C489" t="str">
            <v>flexi cabinet</v>
          </cell>
          <cell r="D489">
            <v>2</v>
          </cell>
          <cell r="E489" t="str">
            <v>FWL02CF6V1</v>
          </cell>
          <cell r="F489">
            <v>127</v>
          </cell>
          <cell r="G489">
            <v>36.119641947456515</v>
          </cell>
          <cell r="H489">
            <v>182.87711100000001</v>
          </cell>
          <cell r="I489">
            <v>6605.4557697052614</v>
          </cell>
          <cell r="J489">
            <v>2018.2612423782844</v>
          </cell>
          <cell r="K489">
            <v>228.59638875000002</v>
          </cell>
          <cell r="L489">
            <v>8256.819712131577</v>
          </cell>
          <cell r="M489">
            <v>1651.3639424263154</v>
          </cell>
          <cell r="N489">
            <v>0.2</v>
          </cell>
        </row>
        <row r="490">
          <cell r="A490" t="str">
            <v>RUS</v>
          </cell>
          <cell r="B490" t="str">
            <v>4-p</v>
          </cell>
          <cell r="C490" t="str">
            <v>flexi cabinet</v>
          </cell>
          <cell r="D490">
            <v>3</v>
          </cell>
          <cell r="E490" t="str">
            <v>FWL03CF6V1</v>
          </cell>
          <cell r="F490">
            <v>139</v>
          </cell>
          <cell r="G490">
            <v>36.940542900807806</v>
          </cell>
          <cell r="H490">
            <v>203.84391299999999</v>
          </cell>
          <cell r="I490">
            <v>7530.1048132450333</v>
          </cell>
          <cell r="J490">
            <v>2395.3693500327486</v>
          </cell>
          <cell r="K490">
            <v>254.80489124999997</v>
          </cell>
          <cell r="L490">
            <v>9412.6310165562918</v>
          </cell>
          <cell r="M490">
            <v>1882.5262033112579</v>
          </cell>
          <cell r="N490">
            <v>0.2</v>
          </cell>
        </row>
        <row r="491">
          <cell r="A491" t="str">
            <v>RUS</v>
          </cell>
          <cell r="B491" t="str">
            <v>4-p</v>
          </cell>
          <cell r="C491" t="str">
            <v>flexi cabinet</v>
          </cell>
          <cell r="D491">
            <v>4</v>
          </cell>
          <cell r="E491" t="str">
            <v>FWL04CF6V1</v>
          </cell>
          <cell r="F491">
            <v>155</v>
          </cell>
          <cell r="G491">
            <v>14.776217160323123</v>
          </cell>
          <cell r="H491">
            <v>229.47000499999999</v>
          </cell>
          <cell r="I491">
            <v>3390.6986256604328</v>
          </cell>
          <cell r="J491">
            <v>1100.3849658103486</v>
          </cell>
          <cell r="K491">
            <v>286.83750624999999</v>
          </cell>
          <cell r="L491">
            <v>4238.3732820755404</v>
          </cell>
          <cell r="M491">
            <v>847.6746564151083</v>
          </cell>
          <cell r="N491">
            <v>0.2</v>
          </cell>
        </row>
        <row r="492">
          <cell r="A492" t="str">
            <v>RUS</v>
          </cell>
          <cell r="B492" t="str">
            <v>4-p</v>
          </cell>
          <cell r="C492" t="str">
            <v>flexi cabinet</v>
          </cell>
          <cell r="D492">
            <v>6</v>
          </cell>
          <cell r="E492" t="str">
            <v>FWL06CF6V1</v>
          </cell>
          <cell r="F492">
            <v>165</v>
          </cell>
          <cell r="G492">
            <v>25.447929553889821</v>
          </cell>
          <cell r="H492">
            <v>249.271986</v>
          </cell>
          <cell r="I492">
            <v>6343.4559394862099</v>
          </cell>
          <cell r="J492">
            <v>2144.5475630943893</v>
          </cell>
          <cell r="K492">
            <v>311.58998249999996</v>
          </cell>
          <cell r="L492">
            <v>7929.319924357761</v>
          </cell>
          <cell r="M492">
            <v>1585.8639848715516</v>
          </cell>
          <cell r="N492">
            <v>0.2</v>
          </cell>
        </row>
        <row r="493">
          <cell r="A493" t="str">
            <v>RUS</v>
          </cell>
          <cell r="B493" t="str">
            <v>4-p</v>
          </cell>
          <cell r="C493" t="str">
            <v>flexi cabinet</v>
          </cell>
          <cell r="D493">
            <v>8</v>
          </cell>
          <cell r="E493" t="str">
            <v>FWL08CF6V1</v>
          </cell>
          <cell r="F493">
            <v>222</v>
          </cell>
          <cell r="G493">
            <v>19.701622880430826</v>
          </cell>
          <cell r="H493">
            <v>303.56551400000001</v>
          </cell>
          <cell r="I493">
            <v>5980.7332763321447</v>
          </cell>
          <cell r="J493">
            <v>1606.9729968765009</v>
          </cell>
          <cell r="K493">
            <v>379.45689249999998</v>
          </cell>
          <cell r="L493">
            <v>7475.9165954151795</v>
          </cell>
          <cell r="M493">
            <v>1495.1833190830355</v>
          </cell>
          <cell r="N493">
            <v>0.2</v>
          </cell>
        </row>
        <row r="494">
          <cell r="A494" t="str">
            <v>RUS</v>
          </cell>
          <cell r="B494" t="str">
            <v>2-p</v>
          </cell>
          <cell r="C494" t="str">
            <v>vertical cabinet</v>
          </cell>
          <cell r="D494">
            <v>1</v>
          </cell>
          <cell r="E494" t="str">
            <v>FWV01C6V1</v>
          </cell>
          <cell r="F494">
            <v>90</v>
          </cell>
          <cell r="G494">
            <v>25.74485117531475</v>
          </cell>
          <cell r="H494">
            <v>131.62492700000001</v>
          </cell>
          <cell r="I494">
            <v>3388.6641565766686</v>
          </cell>
          <cell r="J494">
            <v>1071.627550798341</v>
          </cell>
          <cell r="K494">
            <v>164.53115875</v>
          </cell>
          <cell r="L494">
            <v>4235.830195720835</v>
          </cell>
          <cell r="M494">
            <v>847.1660391441668</v>
          </cell>
          <cell r="N494">
            <v>0.2</v>
          </cell>
        </row>
        <row r="495">
          <cell r="A495" t="str">
            <v>RUS</v>
          </cell>
          <cell r="B495" t="str">
            <v>2-p</v>
          </cell>
          <cell r="C495" t="str">
            <v>vertical cabinet</v>
          </cell>
          <cell r="D495">
            <v>2</v>
          </cell>
          <cell r="E495" t="str">
            <v>FWV02C6V1</v>
          </cell>
          <cell r="F495">
            <v>105</v>
          </cell>
          <cell r="G495">
            <v>125.86371685709433</v>
          </cell>
          <cell r="H495">
            <v>147.93244000000001</v>
          </cell>
          <cell r="I495">
            <v>18619.326742139099</v>
          </cell>
          <cell r="J495">
            <v>5403.6364721441923</v>
          </cell>
          <cell r="K495">
            <v>184.91555</v>
          </cell>
          <cell r="L495">
            <v>23274.158427673869</v>
          </cell>
          <cell r="M495">
            <v>4654.8316855347721</v>
          </cell>
          <cell r="N495">
            <v>0.2</v>
          </cell>
        </row>
        <row r="496">
          <cell r="A496" t="str">
            <v>RUS</v>
          </cell>
          <cell r="B496" t="str">
            <v>2-p</v>
          </cell>
          <cell r="C496" t="str">
            <v>vertical cabinet</v>
          </cell>
          <cell r="D496">
            <v>3</v>
          </cell>
          <cell r="E496" t="str">
            <v>FWV03C6V1</v>
          </cell>
          <cell r="F496">
            <v>115</v>
          </cell>
          <cell r="G496">
            <v>128.72425587657375</v>
          </cell>
          <cell r="H496">
            <v>164.23995300000001</v>
          </cell>
          <cell r="I496">
            <v>21141.665735128448</v>
          </cell>
          <cell r="J496">
            <v>6338.376309322467</v>
          </cell>
          <cell r="K496">
            <v>205.29994125000002</v>
          </cell>
          <cell r="L496">
            <v>26427.082168910561</v>
          </cell>
          <cell r="M496">
            <v>5285.4164337821121</v>
          </cell>
          <cell r="N496">
            <v>0.2</v>
          </cell>
        </row>
        <row r="497">
          <cell r="A497" t="str">
            <v>RUS</v>
          </cell>
          <cell r="B497" t="str">
            <v>2-p</v>
          </cell>
          <cell r="C497" t="str">
            <v>vertical cabinet</v>
          </cell>
          <cell r="D497">
            <v>4</v>
          </cell>
          <cell r="E497" t="str">
            <v>FWV04C6V1</v>
          </cell>
          <cell r="F497">
            <v>127</v>
          </cell>
          <cell r="G497">
            <v>51.4897023506295</v>
          </cell>
          <cell r="H497">
            <v>185.20675499999999</v>
          </cell>
          <cell r="I497">
            <v>9536.2406882759606</v>
          </cell>
          <cell r="J497">
            <v>2997.0484897460146</v>
          </cell>
          <cell r="K497">
            <v>231.50844374999997</v>
          </cell>
          <cell r="L497">
            <v>11920.300860344951</v>
          </cell>
          <cell r="M497">
            <v>2384.0601720689897</v>
          </cell>
          <cell r="N497">
            <v>0.2</v>
          </cell>
        </row>
        <row r="498">
          <cell r="A498" t="str">
            <v>RUS</v>
          </cell>
          <cell r="B498" t="str">
            <v>2-p</v>
          </cell>
          <cell r="C498" t="str">
            <v>vertical cabinet</v>
          </cell>
          <cell r="D498">
            <v>6</v>
          </cell>
          <cell r="E498" t="str">
            <v>FWV06C6V1</v>
          </cell>
          <cell r="F498">
            <v>137</v>
          </cell>
          <cell r="G498">
            <v>88.676709603861909</v>
          </cell>
          <cell r="H498">
            <v>203.84391299999999</v>
          </cell>
          <cell r="I498">
            <v>18076.207477615892</v>
          </cell>
          <cell r="J498">
            <v>5927.4982618868089</v>
          </cell>
          <cell r="K498">
            <v>254.80489124999997</v>
          </cell>
          <cell r="L498">
            <v>22595.259347019863</v>
          </cell>
          <cell r="M498">
            <v>4519.0518694039711</v>
          </cell>
          <cell r="N498">
            <v>0.2</v>
          </cell>
        </row>
        <row r="499">
          <cell r="A499" t="str">
            <v>RUS</v>
          </cell>
          <cell r="B499" t="str">
            <v>2-p</v>
          </cell>
          <cell r="C499" t="str">
            <v>vertical cabinet</v>
          </cell>
          <cell r="D499">
            <v>8</v>
          </cell>
          <cell r="E499" t="str">
            <v>FWV08C6V1</v>
          </cell>
          <cell r="F499">
            <v>189</v>
          </cell>
          <cell r="G499">
            <v>68.652936467506009</v>
          </cell>
          <cell r="H499">
            <v>269.07396599999998</v>
          </cell>
          <cell r="I499">
            <v>18472.717892857872</v>
          </cell>
          <cell r="J499">
            <v>5497.3129004992352</v>
          </cell>
          <cell r="K499">
            <v>336.34245749999997</v>
          </cell>
          <cell r="L499">
            <v>23090.897366072339</v>
          </cell>
          <cell r="M499">
            <v>4618.1794732144672</v>
          </cell>
          <cell r="N499">
            <v>0.2</v>
          </cell>
        </row>
        <row r="500">
          <cell r="A500" t="str">
            <v>RUS</v>
          </cell>
          <cell r="B500" t="str">
            <v>4-p</v>
          </cell>
          <cell r="C500" t="str">
            <v>vertical cabinet</v>
          </cell>
          <cell r="D500">
            <v>1</v>
          </cell>
          <cell r="E500" t="str">
            <v>FWV01CF6V1</v>
          </cell>
          <cell r="F500">
            <v>107</v>
          </cell>
          <cell r="G500">
            <v>27.500181937268032</v>
          </cell>
          <cell r="H500">
            <v>158.415841</v>
          </cell>
          <cell r="I500">
            <v>4356.4644492453244</v>
          </cell>
          <cell r="J500">
            <v>1413.944981957645</v>
          </cell>
          <cell r="K500">
            <v>198.01980125</v>
          </cell>
          <cell r="L500">
            <v>5445.580561556656</v>
          </cell>
          <cell r="M500">
            <v>1089.1161123113311</v>
          </cell>
          <cell r="N500">
            <v>0.2</v>
          </cell>
        </row>
        <row r="501">
          <cell r="A501" t="str">
            <v>RUS</v>
          </cell>
          <cell r="B501" t="str">
            <v>4-p</v>
          </cell>
          <cell r="C501" t="str">
            <v>vertical cabinet</v>
          </cell>
          <cell r="D501">
            <v>2</v>
          </cell>
          <cell r="E501" t="str">
            <v>FWV02CF6V1</v>
          </cell>
          <cell r="F501">
            <v>122</v>
          </cell>
          <cell r="G501">
            <v>134.44533391553259</v>
          </cell>
          <cell r="H501">
            <v>173.55853200000001</v>
          </cell>
          <cell r="I501">
            <v>23334.13478862965</v>
          </cell>
          <cell r="J501">
            <v>6931.8040509346738</v>
          </cell>
          <cell r="K501">
            <v>216.94816500000002</v>
          </cell>
          <cell r="L501">
            <v>29167.66848578706</v>
          </cell>
          <cell r="M501">
            <v>5833.5336971574125</v>
          </cell>
          <cell r="N501">
            <v>0.2</v>
          </cell>
        </row>
        <row r="502">
          <cell r="A502" t="str">
            <v>RUS</v>
          </cell>
          <cell r="B502" t="str">
            <v>4-p</v>
          </cell>
          <cell r="C502" t="str">
            <v>vertical cabinet</v>
          </cell>
          <cell r="D502">
            <v>3</v>
          </cell>
          <cell r="E502" t="str">
            <v>FWV03CF6V1</v>
          </cell>
          <cell r="F502">
            <v>134</v>
          </cell>
          <cell r="G502">
            <v>137.50090968634015</v>
          </cell>
          <cell r="H502">
            <v>194.52533399999999</v>
          </cell>
          <cell r="I502">
            <v>26747.41038203915</v>
          </cell>
          <cell r="J502">
            <v>8322.2884840695715</v>
          </cell>
          <cell r="K502">
            <v>243.15666749999997</v>
          </cell>
          <cell r="L502">
            <v>33434.26297754894</v>
          </cell>
          <cell r="M502">
            <v>6686.8525955097857</v>
          </cell>
          <cell r="N502">
            <v>0.2</v>
          </cell>
        </row>
        <row r="503">
          <cell r="A503" t="str">
            <v>RUS</v>
          </cell>
          <cell r="B503" t="str">
            <v>4-p</v>
          </cell>
          <cell r="C503" t="str">
            <v>vertical cabinet</v>
          </cell>
          <cell r="D503">
            <v>4</v>
          </cell>
          <cell r="E503" t="str">
            <v>FWV04CF6V1</v>
          </cell>
          <cell r="F503">
            <v>150</v>
          </cell>
          <cell r="G503">
            <v>55.000363874536063</v>
          </cell>
          <cell r="H503">
            <v>216.656959</v>
          </cell>
          <cell r="I503">
            <v>11916.211580950441</v>
          </cell>
          <cell r="J503">
            <v>3666.1569997700317</v>
          </cell>
          <cell r="K503">
            <v>270.82119875000001</v>
          </cell>
          <cell r="L503">
            <v>14895.264476188051</v>
          </cell>
          <cell r="M503">
            <v>2979.0528952376108</v>
          </cell>
          <cell r="N503">
            <v>0.2</v>
          </cell>
        </row>
        <row r="504">
          <cell r="A504" t="str">
            <v>RUS</v>
          </cell>
          <cell r="B504" t="str">
            <v>4-p</v>
          </cell>
          <cell r="C504" t="str">
            <v>vertical cabinet</v>
          </cell>
          <cell r="D504">
            <v>6</v>
          </cell>
          <cell r="E504" t="str">
            <v>FWV06CF6V1</v>
          </cell>
          <cell r="F504">
            <v>160</v>
          </cell>
          <cell r="G504">
            <v>94.722848895034318</v>
          </cell>
          <cell r="H504">
            <v>237.623762</v>
          </cell>
          <cell r="I504">
            <v>22508.399701795599</v>
          </cell>
          <cell r="J504">
            <v>7352.7438785901068</v>
          </cell>
          <cell r="K504">
            <v>297.02970249999998</v>
          </cell>
          <cell r="L504">
            <v>28135.499627244495</v>
          </cell>
          <cell r="M504">
            <v>5627.0999254488979</v>
          </cell>
          <cell r="N504">
            <v>0.2</v>
          </cell>
        </row>
        <row r="505">
          <cell r="A505" t="str">
            <v>RUS</v>
          </cell>
          <cell r="B505" t="str">
            <v>4-p</v>
          </cell>
          <cell r="C505" t="str">
            <v>vertical cabinet</v>
          </cell>
          <cell r="D505">
            <v>8</v>
          </cell>
          <cell r="E505" t="str">
            <v>FWV08CF6V1</v>
          </cell>
          <cell r="F505">
            <v>217</v>
          </cell>
          <cell r="G505">
            <v>73.333818499381422</v>
          </cell>
          <cell r="H505">
            <v>285.90352100000001</v>
          </cell>
          <cell r="I505">
            <v>20966.396917348087</v>
          </cell>
          <cell r="J505">
            <v>5052.958302982317</v>
          </cell>
          <cell r="K505">
            <v>357.37940125</v>
          </cell>
          <cell r="L505">
            <v>26207.996146685105</v>
          </cell>
          <cell r="M505">
            <v>5241.59922933702</v>
          </cell>
          <cell r="N505">
            <v>0.2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s new"/>
      <sheetName val="Customer"/>
      <sheetName val="Calculation with cost"/>
      <sheetName val="Calculation"/>
      <sheetName val="Versions"/>
      <sheetName val="1. Material DB"/>
      <sheetName val="2. TP  Options"/>
      <sheetName val="3. TP EUR (upload MTOP)"/>
      <sheetName val="List prices (old)"/>
      <sheetName val="TP Free Currency (upload SAP)"/>
      <sheetName val="List prices"/>
      <sheetName val="McQuay List Price 2008 rev 01"/>
      <sheetName val="Fancoils AFF (Free Currency)"/>
      <sheetName val="3. SPN Cost prices"/>
      <sheetName val="3. SOP Cost prices"/>
      <sheetName val="4. SOP Transfer prices"/>
      <sheetName val="1. SOP DENV cost prices"/>
      <sheetName val="2. SOP DENV transfer prices"/>
      <sheetName val="4. SPN Transfer prices"/>
      <sheetName val="Model Name"/>
    </sheetNames>
    <sheetDataSet>
      <sheetData sheetId="0" refreshError="1">
        <row r="2">
          <cell r="B2">
            <v>2000</v>
          </cell>
          <cell r="C2" t="str">
            <v>DAIKIN GERMANY</v>
          </cell>
          <cell r="D2" t="str">
            <v>DAG</v>
          </cell>
          <cell r="E2" t="str">
            <v>EUR</v>
          </cell>
          <cell r="F2">
            <v>1</v>
          </cell>
          <cell r="G2" t="str">
            <v>XZZAAA</v>
          </cell>
          <cell r="Z2" t="str">
            <v>EUR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</row>
        <row r="3">
          <cell r="B3">
            <v>3000</v>
          </cell>
          <cell r="C3" t="str">
            <v>DAIKIN FRANCE</v>
          </cell>
          <cell r="D3" t="str">
            <v>DAF</v>
          </cell>
          <cell r="E3" t="str">
            <v>EUR</v>
          </cell>
          <cell r="F3">
            <v>1</v>
          </cell>
          <cell r="G3" t="str">
            <v>WZZAAA</v>
          </cell>
          <cell r="Z3" t="str">
            <v>USD</v>
          </cell>
          <cell r="AA3">
            <v>1.1765000000000001</v>
          </cell>
          <cell r="AB3">
            <v>1.3</v>
          </cell>
          <cell r="AC3">
            <v>1.45</v>
          </cell>
          <cell r="AD3">
            <v>1.45</v>
          </cell>
          <cell r="AE3">
            <v>1.4</v>
          </cell>
        </row>
        <row r="4">
          <cell r="B4">
            <v>4000</v>
          </cell>
          <cell r="C4" t="str">
            <v>DAIKIN CENTRAL EUROPE</v>
          </cell>
          <cell r="D4" t="str">
            <v>DACE</v>
          </cell>
          <cell r="E4" t="str">
            <v>EUR</v>
          </cell>
          <cell r="F4">
            <v>1</v>
          </cell>
          <cell r="G4" t="str">
            <v>VZZAAA</v>
          </cell>
          <cell r="Z4" t="str">
            <v>GBP</v>
          </cell>
          <cell r="AA4">
            <v>0.71</v>
          </cell>
          <cell r="AB4">
            <v>0.71</v>
          </cell>
          <cell r="AC4">
            <v>0.75</v>
          </cell>
          <cell r="AD4">
            <v>0.82125000000000004</v>
          </cell>
          <cell r="AE4">
            <v>0.82125000000000004</v>
          </cell>
        </row>
        <row r="5">
          <cell r="B5">
            <v>5000</v>
          </cell>
          <cell r="C5" t="str">
            <v>DAIKIN A/C ITALY</v>
          </cell>
          <cell r="D5" t="str">
            <v>DACI</v>
          </cell>
          <cell r="E5" t="str">
            <v>EUR</v>
          </cell>
          <cell r="F5">
            <v>1</v>
          </cell>
          <cell r="G5" t="str">
            <v>UZZAAA</v>
          </cell>
          <cell r="Z5" t="str">
            <v>ZAR</v>
          </cell>
          <cell r="AA5">
            <v>8</v>
          </cell>
          <cell r="AB5">
            <v>9.5</v>
          </cell>
          <cell r="AC5">
            <v>9.5</v>
          </cell>
          <cell r="AD5">
            <v>11.45</v>
          </cell>
          <cell r="AE5">
            <v>10.5</v>
          </cell>
        </row>
        <row r="6">
          <cell r="B6">
            <v>5500</v>
          </cell>
          <cell r="C6" t="str">
            <v>DAIKIN GREEK BRANCH</v>
          </cell>
          <cell r="D6" t="str">
            <v>DAGR</v>
          </cell>
          <cell r="E6" t="str">
            <v>EUR</v>
          </cell>
          <cell r="F6">
            <v>1</v>
          </cell>
          <cell r="G6" t="str">
            <v>PUZAAA</v>
          </cell>
          <cell r="Z6" t="str">
            <v>NOK</v>
          </cell>
          <cell r="AA6">
            <v>8.5</v>
          </cell>
          <cell r="AB6">
            <v>8.5</v>
          </cell>
          <cell r="AC6">
            <v>8.5</v>
          </cell>
          <cell r="AD6">
            <v>9</v>
          </cell>
          <cell r="AE6">
            <v>9</v>
          </cell>
        </row>
        <row r="7">
          <cell r="B7">
            <v>6000</v>
          </cell>
          <cell r="C7" t="str">
            <v>DAIKIN A/C SPAIN</v>
          </cell>
          <cell r="D7" t="str">
            <v>DACS</v>
          </cell>
          <cell r="E7" t="str">
            <v>EUR</v>
          </cell>
          <cell r="F7">
            <v>1</v>
          </cell>
          <cell r="G7" t="str">
            <v>TZZAAA</v>
          </cell>
          <cell r="Z7" t="str">
            <v>SEK</v>
          </cell>
          <cell r="AA7">
            <v>9.6999999999999993</v>
          </cell>
          <cell r="AB7">
            <v>9.5</v>
          </cell>
          <cell r="AC7">
            <v>9.5</v>
          </cell>
          <cell r="AD7">
            <v>11</v>
          </cell>
          <cell r="AE7">
            <v>10.5</v>
          </cell>
        </row>
        <row r="8">
          <cell r="B8">
            <v>6500</v>
          </cell>
          <cell r="C8" t="str">
            <v>DAIKIN A/C PORTUGAL</v>
          </cell>
          <cell r="D8" t="str">
            <v>DAPT</v>
          </cell>
          <cell r="E8" t="str">
            <v>EUR</v>
          </cell>
          <cell r="F8">
            <v>1</v>
          </cell>
          <cell r="G8" t="str">
            <v>OUZAAA</v>
          </cell>
          <cell r="Z8" t="str">
            <v>PLN</v>
          </cell>
          <cell r="AE8">
            <v>4.2</v>
          </cell>
        </row>
        <row r="9">
          <cell r="B9">
            <v>7000</v>
          </cell>
          <cell r="C9" t="str">
            <v>DAIKIN POLAND</v>
          </cell>
          <cell r="D9" t="str">
            <v>DAPO</v>
          </cell>
          <cell r="E9" t="str">
            <v>PLN</v>
          </cell>
          <cell r="F9">
            <v>4.2</v>
          </cell>
          <cell r="G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DAB</v>
          </cell>
          <cell r="E10" t="str">
            <v>EUR</v>
          </cell>
          <cell r="F10">
            <v>1</v>
          </cell>
          <cell r="G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DANL</v>
          </cell>
          <cell r="E11" t="str">
            <v>EUR</v>
          </cell>
          <cell r="F11">
            <v>1</v>
          </cell>
          <cell r="G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DASA</v>
          </cell>
          <cell r="E12" t="str">
            <v>ZAR</v>
          </cell>
          <cell r="F12">
            <v>10.5</v>
          </cell>
          <cell r="G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DAUK</v>
          </cell>
          <cell r="E13" t="str">
            <v>GBP</v>
          </cell>
          <cell r="F13">
            <v>0.82125000000000004</v>
          </cell>
          <cell r="G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SY0</v>
          </cell>
          <cell r="E14" t="str">
            <v>USD</v>
          </cell>
          <cell r="F14">
            <v>1.4</v>
          </cell>
          <cell r="G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JO0</v>
          </cell>
          <cell r="E15" t="str">
            <v>USD</v>
          </cell>
          <cell r="F15">
            <v>1.4</v>
          </cell>
          <cell r="G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DK0</v>
          </cell>
          <cell r="E16" t="str">
            <v>EUR</v>
          </cell>
          <cell r="F16">
            <v>1</v>
          </cell>
          <cell r="G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MA0</v>
          </cell>
          <cell r="E17" t="str">
            <v>EUR</v>
          </cell>
          <cell r="F17">
            <v>1</v>
          </cell>
          <cell r="G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CH1</v>
          </cell>
          <cell r="E18" t="str">
            <v>EUR</v>
          </cell>
          <cell r="F18">
            <v>1</v>
          </cell>
          <cell r="G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IR0</v>
          </cell>
          <cell r="E19" t="str">
            <v>EUR</v>
          </cell>
          <cell r="F19">
            <v>1</v>
          </cell>
          <cell r="G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AL0</v>
          </cell>
          <cell r="E20" t="str">
            <v>EUR</v>
          </cell>
          <cell r="F20">
            <v>1</v>
          </cell>
          <cell r="G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DIA</v>
          </cell>
          <cell r="E21" t="str">
            <v>EUR</v>
          </cell>
          <cell r="F21">
            <v>1</v>
          </cell>
          <cell r="G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CY0</v>
          </cell>
          <cell r="E22" t="str">
            <v>EUR</v>
          </cell>
          <cell r="F22">
            <v>1</v>
          </cell>
          <cell r="G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EG0</v>
          </cell>
          <cell r="E23" t="str">
            <v>EUR</v>
          </cell>
          <cell r="F23">
            <v>1</v>
          </cell>
          <cell r="G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EG0</v>
          </cell>
          <cell r="E24" t="str">
            <v>USD</v>
          </cell>
          <cell r="F24">
            <v>1.4</v>
          </cell>
          <cell r="G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TN0</v>
          </cell>
          <cell r="E25" t="str">
            <v>EUR</v>
          </cell>
          <cell r="F25">
            <v>1</v>
          </cell>
          <cell r="G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NW0</v>
          </cell>
          <cell r="E26" t="str">
            <v>NOK</v>
          </cell>
          <cell r="F26">
            <v>9</v>
          </cell>
          <cell r="G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WA0</v>
          </cell>
          <cell r="E27" t="str">
            <v>EUR</v>
          </cell>
          <cell r="F27">
            <v>1</v>
          </cell>
          <cell r="G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AL0</v>
          </cell>
          <cell r="E28" t="str">
            <v>EUR</v>
          </cell>
          <cell r="F28">
            <v>1</v>
          </cell>
          <cell r="G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BS0</v>
          </cell>
          <cell r="E29" t="str">
            <v>EUR</v>
          </cell>
          <cell r="F29">
            <v>1</v>
          </cell>
          <cell r="G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BS1</v>
          </cell>
          <cell r="E30" t="str">
            <v>EUR</v>
          </cell>
          <cell r="F30">
            <v>1</v>
          </cell>
          <cell r="G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AL0</v>
          </cell>
          <cell r="E31" t="str">
            <v>EUR</v>
          </cell>
          <cell r="F31">
            <v>1</v>
          </cell>
          <cell r="G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UA2</v>
          </cell>
          <cell r="E32" t="str">
            <v>EUR</v>
          </cell>
          <cell r="F32">
            <v>1</v>
          </cell>
          <cell r="G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FI0</v>
          </cell>
          <cell r="E33" t="str">
            <v>EUR</v>
          </cell>
          <cell r="F33">
            <v>1</v>
          </cell>
          <cell r="G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UA1</v>
          </cell>
          <cell r="E34" t="str">
            <v>EUR</v>
          </cell>
          <cell r="F34">
            <v>1</v>
          </cell>
          <cell r="G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MT0</v>
          </cell>
          <cell r="E35" t="str">
            <v>EUR</v>
          </cell>
          <cell r="F35">
            <v>1</v>
          </cell>
          <cell r="G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WA0</v>
          </cell>
          <cell r="E36" t="str">
            <v>EUR</v>
          </cell>
          <cell r="F36">
            <v>1</v>
          </cell>
          <cell r="G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WA0</v>
          </cell>
          <cell r="E37" t="str">
            <v>EUR</v>
          </cell>
          <cell r="F37">
            <v>1</v>
          </cell>
          <cell r="G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WA0</v>
          </cell>
          <cell r="E38" t="str">
            <v>EUR</v>
          </cell>
          <cell r="F38">
            <v>1</v>
          </cell>
          <cell r="G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SPC</v>
          </cell>
          <cell r="E39" t="str">
            <v>GBP</v>
          </cell>
          <cell r="F39">
            <v>0.82125000000000004</v>
          </cell>
          <cell r="G39" t="str">
            <v>YZRNQT</v>
          </cell>
        </row>
        <row r="40">
          <cell r="B40">
            <v>100846</v>
          </cell>
          <cell r="C40" t="str">
            <v>DAIKIN SWEDEN</v>
          </cell>
          <cell r="D40" t="str">
            <v>DASW</v>
          </cell>
          <cell r="E40" t="str">
            <v>SEK</v>
          </cell>
          <cell r="F40">
            <v>10.5</v>
          </cell>
          <cell r="G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WA0</v>
          </cell>
          <cell r="E41" t="str">
            <v>EUR</v>
          </cell>
          <cell r="F41">
            <v>1</v>
          </cell>
          <cell r="G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WA0</v>
          </cell>
          <cell r="E42" t="str">
            <v>EUR</v>
          </cell>
          <cell r="F42">
            <v>1</v>
          </cell>
          <cell r="G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WA0</v>
          </cell>
          <cell r="E43" t="str">
            <v>EUR</v>
          </cell>
          <cell r="F43">
            <v>1</v>
          </cell>
          <cell r="G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FOT</v>
          </cell>
          <cell r="E44" t="str">
            <v>EUR</v>
          </cell>
          <cell r="F44">
            <v>1</v>
          </cell>
          <cell r="G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WA0</v>
          </cell>
          <cell r="E45" t="str">
            <v>EUR</v>
          </cell>
          <cell r="F45">
            <v>1</v>
          </cell>
          <cell r="G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CH1</v>
          </cell>
          <cell r="E46" t="str">
            <v>EUR</v>
          </cell>
          <cell r="F46">
            <v>1</v>
          </cell>
          <cell r="G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MA0</v>
          </cell>
          <cell r="E47" t="str">
            <v>EUR</v>
          </cell>
          <cell r="F47">
            <v>1</v>
          </cell>
          <cell r="G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FOT</v>
          </cell>
          <cell r="E48" t="str">
            <v>EUR</v>
          </cell>
          <cell r="F48">
            <v>1</v>
          </cell>
          <cell r="G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UA0</v>
          </cell>
          <cell r="E49" t="str">
            <v>EUR</v>
          </cell>
          <cell r="F49">
            <v>1</v>
          </cell>
          <cell r="G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FOT</v>
          </cell>
          <cell r="E50" t="str">
            <v>EUR</v>
          </cell>
          <cell r="F50">
            <v>1</v>
          </cell>
          <cell r="G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IS0</v>
          </cell>
          <cell r="E51" t="str">
            <v>EUR</v>
          </cell>
          <cell r="F51">
            <v>1</v>
          </cell>
          <cell r="G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WA0</v>
          </cell>
          <cell r="E52" t="str">
            <v>EUR</v>
          </cell>
          <cell r="F52">
            <v>1</v>
          </cell>
          <cell r="G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FS0</v>
          </cell>
          <cell r="E53" t="str">
            <v>EUR</v>
          </cell>
          <cell r="F53">
            <v>1</v>
          </cell>
          <cell r="G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WA0</v>
          </cell>
          <cell r="E54" t="str">
            <v>EUR</v>
          </cell>
          <cell r="F54">
            <v>1</v>
          </cell>
          <cell r="G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WA0</v>
          </cell>
          <cell r="E55" t="str">
            <v>EUR</v>
          </cell>
          <cell r="F55">
            <v>1</v>
          </cell>
          <cell r="G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TK0</v>
          </cell>
          <cell r="E56" t="str">
            <v>EUR</v>
          </cell>
          <cell r="F56">
            <v>1</v>
          </cell>
          <cell r="G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TK0</v>
          </cell>
          <cell r="E57" t="str">
            <v>EUR</v>
          </cell>
          <cell r="F57">
            <v>1</v>
          </cell>
          <cell r="G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IS0</v>
          </cell>
          <cell r="E58" t="str">
            <v>EUR</v>
          </cell>
          <cell r="F58">
            <v>1</v>
          </cell>
          <cell r="G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TK0</v>
          </cell>
          <cell r="E59" t="str">
            <v>EUR</v>
          </cell>
          <cell r="F59">
            <v>1</v>
          </cell>
          <cell r="G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TK0</v>
          </cell>
          <cell r="E60" t="str">
            <v>EUR</v>
          </cell>
          <cell r="F60">
            <v>1</v>
          </cell>
          <cell r="G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IR0</v>
          </cell>
          <cell r="E61" t="str">
            <v>EUR</v>
          </cell>
          <cell r="F61">
            <v>1</v>
          </cell>
          <cell r="G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TN0</v>
          </cell>
          <cell r="E62" t="str">
            <v>EUR</v>
          </cell>
          <cell r="F62">
            <v>1</v>
          </cell>
          <cell r="G62" t="str">
            <v>XUOPOP</v>
          </cell>
        </row>
        <row r="63">
          <cell r="B63">
            <v>119855</v>
          </cell>
          <cell r="C63" t="str">
            <v>ISTROL INTERNATIONAL LTD</v>
          </cell>
          <cell r="D63" t="str">
            <v>BS2</v>
          </cell>
          <cell r="E63" t="str">
            <v>EUR</v>
          </cell>
          <cell r="F63">
            <v>1</v>
          </cell>
          <cell r="G63" t="str">
            <v>XPIMPS</v>
          </cell>
        </row>
        <row r="64">
          <cell r="B64">
            <v>115284</v>
          </cell>
          <cell r="C64" t="str">
            <v>SEEE BURKINA</v>
          </cell>
          <cell r="D64" t="str">
            <v>WA0</v>
          </cell>
          <cell r="E64" t="str">
            <v>EUR</v>
          </cell>
          <cell r="F64">
            <v>1</v>
          </cell>
          <cell r="G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IR0</v>
          </cell>
          <cell r="E65" t="str">
            <v>EUR</v>
          </cell>
          <cell r="F65">
            <v>1</v>
          </cell>
          <cell r="G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WA0</v>
          </cell>
          <cell r="E66" t="str">
            <v>EUR</v>
          </cell>
          <cell r="F66">
            <v>1</v>
          </cell>
          <cell r="G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TK0</v>
          </cell>
          <cell r="E67" t="str">
            <v>EUR</v>
          </cell>
          <cell r="F67">
            <v>1</v>
          </cell>
          <cell r="G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WA0</v>
          </cell>
          <cell r="E68" t="str">
            <v>EUR</v>
          </cell>
          <cell r="F68">
            <v>1</v>
          </cell>
          <cell r="G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FS2</v>
          </cell>
          <cell r="E69" t="str">
            <v>EUR</v>
          </cell>
          <cell r="F69">
            <v>1</v>
          </cell>
          <cell r="G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EA0</v>
          </cell>
          <cell r="E70" t="str">
            <v>EUR</v>
          </cell>
          <cell r="F70">
            <v>1</v>
          </cell>
          <cell r="G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WA0</v>
          </cell>
          <cell r="E71" t="str">
            <v>EUR</v>
          </cell>
          <cell r="F71">
            <v>1</v>
          </cell>
          <cell r="G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EA0</v>
          </cell>
          <cell r="E72" t="str">
            <v>EUR</v>
          </cell>
          <cell r="F72">
            <v>1</v>
          </cell>
          <cell r="G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IR0</v>
          </cell>
          <cell r="E73" t="str">
            <v>EUR</v>
          </cell>
          <cell r="F73">
            <v>1</v>
          </cell>
          <cell r="G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IR0</v>
          </cell>
          <cell r="E74" t="str">
            <v>EUR</v>
          </cell>
          <cell r="F74">
            <v>1</v>
          </cell>
          <cell r="G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IR0</v>
          </cell>
          <cell r="E75" t="str">
            <v>EUR</v>
          </cell>
          <cell r="F75">
            <v>1</v>
          </cell>
          <cell r="G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EA0</v>
          </cell>
          <cell r="E76" t="str">
            <v>EUR</v>
          </cell>
          <cell r="F76">
            <v>1</v>
          </cell>
          <cell r="G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FOT</v>
          </cell>
          <cell r="E77" t="str">
            <v>EUR</v>
          </cell>
          <cell r="F77">
            <v>1</v>
          </cell>
          <cell r="G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FS1</v>
          </cell>
          <cell r="E78" t="str">
            <v>EUR</v>
          </cell>
          <cell r="F78">
            <v>1</v>
          </cell>
          <cell r="G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FOT</v>
          </cell>
          <cell r="E79" t="str">
            <v>EUR</v>
          </cell>
          <cell r="F79">
            <v>1</v>
          </cell>
          <cell r="G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WA0</v>
          </cell>
          <cell r="E80" t="str">
            <v>EUR</v>
          </cell>
          <cell r="F80">
            <v>1</v>
          </cell>
          <cell r="G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TK1</v>
          </cell>
          <cell r="E81" t="str">
            <v>EUR</v>
          </cell>
          <cell r="F81">
            <v>1</v>
          </cell>
          <cell r="G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TK1</v>
          </cell>
          <cell r="E82" t="str">
            <v>EUR</v>
          </cell>
          <cell r="F82">
            <v>1</v>
          </cell>
          <cell r="G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FS0</v>
          </cell>
          <cell r="E83" t="str">
            <v>EUR</v>
          </cell>
          <cell r="F83">
            <v>1</v>
          </cell>
          <cell r="G83" t="str">
            <v>XQQYTR</v>
          </cell>
        </row>
        <row r="84">
          <cell r="B84">
            <v>2500</v>
          </cell>
          <cell r="C84" t="str">
            <v>DAIKIN SWEDEN AB</v>
          </cell>
          <cell r="D84" t="str">
            <v>DASW</v>
          </cell>
          <cell r="E84" t="str">
            <v>SEK</v>
          </cell>
          <cell r="F84">
            <v>10.5</v>
          </cell>
          <cell r="G84" t="str">
            <v>SUZAAA</v>
          </cell>
        </row>
        <row r="85">
          <cell r="B85">
            <v>117160</v>
          </cell>
          <cell r="C85" t="str">
            <v>BOGHOSSIAN</v>
          </cell>
          <cell r="D85" t="str">
            <v>SY0</v>
          </cell>
          <cell r="E85" t="str">
            <v>USD</v>
          </cell>
          <cell r="F85">
            <v>1.4</v>
          </cell>
          <cell r="G85" t="str">
            <v>XRRSTX</v>
          </cell>
        </row>
        <row r="86">
          <cell r="B86">
            <v>120143</v>
          </cell>
          <cell r="C86" t="str">
            <v>G. GHOURY</v>
          </cell>
          <cell r="D86" t="str">
            <v>SY0</v>
          </cell>
          <cell r="E86" t="str">
            <v>USD</v>
          </cell>
          <cell r="F86">
            <v>1.4</v>
          </cell>
          <cell r="G86" t="str">
            <v>WXYUST</v>
          </cell>
        </row>
        <row r="87">
          <cell r="B87">
            <v>117136</v>
          </cell>
          <cell r="C87" t="str">
            <v>WATHBA</v>
          </cell>
          <cell r="D87" t="str">
            <v>JO0</v>
          </cell>
          <cell r="E87" t="str">
            <v>USD</v>
          </cell>
          <cell r="F87">
            <v>1.4</v>
          </cell>
          <cell r="G87" t="str">
            <v>XRRVQR</v>
          </cell>
        </row>
        <row r="88">
          <cell r="B88">
            <v>121445</v>
          </cell>
          <cell r="C88" t="str">
            <v>CLIM CONFORT</v>
          </cell>
          <cell r="D88" t="str">
            <v>TN0</v>
          </cell>
          <cell r="E88" t="str">
            <v>EUR</v>
          </cell>
          <cell r="F88">
            <v>1</v>
          </cell>
          <cell r="G88" t="str">
            <v>WWURQR</v>
          </cell>
        </row>
        <row r="89">
          <cell r="B89">
            <v>121496</v>
          </cell>
          <cell r="C89" t="str">
            <v>SOGEC</v>
          </cell>
          <cell r="D89" t="str">
            <v>WA0</v>
          </cell>
          <cell r="E89" t="str">
            <v>EUR</v>
          </cell>
          <cell r="F89">
            <v>1</v>
          </cell>
          <cell r="G89" t="str">
            <v>WWUMKQ</v>
          </cell>
        </row>
        <row r="90">
          <cell r="B90">
            <v>121056</v>
          </cell>
          <cell r="C90" t="str">
            <v>SAFENET</v>
          </cell>
          <cell r="D90" t="str">
            <v>WA0</v>
          </cell>
          <cell r="E90" t="str">
            <v>EUR</v>
          </cell>
          <cell r="F90">
            <v>1</v>
          </cell>
          <cell r="G90" t="str">
            <v>WWYUOQ</v>
          </cell>
        </row>
        <row r="91">
          <cell r="B91">
            <v>120764</v>
          </cell>
          <cell r="C91" t="str">
            <v>VENTR LTD</v>
          </cell>
          <cell r="D91" t="str">
            <v>FOT</v>
          </cell>
          <cell r="E91" t="str">
            <v>EUR</v>
          </cell>
          <cell r="F91">
            <v>1</v>
          </cell>
          <cell r="G91" t="str">
            <v>WXSMPS</v>
          </cell>
        </row>
        <row r="92">
          <cell r="B92">
            <v>121415</v>
          </cell>
          <cell r="C92" t="str">
            <v>GELIOCITY</v>
          </cell>
          <cell r="D92" t="str">
            <v>FOT</v>
          </cell>
          <cell r="E92" t="str">
            <v>EUR</v>
          </cell>
          <cell r="F92">
            <v>1</v>
          </cell>
          <cell r="G92" t="str">
            <v>WWUUTR</v>
          </cell>
        </row>
        <row r="93">
          <cell r="B93">
            <v>118089</v>
          </cell>
          <cell r="C93" t="str">
            <v>COMPLETE COOLING SOLUTIONS</v>
          </cell>
          <cell r="D93" t="str">
            <v>IR0</v>
          </cell>
          <cell r="E93" t="str">
            <v>EUR</v>
          </cell>
          <cell r="F93">
            <v>1</v>
          </cell>
          <cell r="G93" t="str">
            <v>XQRRIO</v>
          </cell>
        </row>
        <row r="94">
          <cell r="B94">
            <v>117619</v>
          </cell>
          <cell r="C94" t="str">
            <v>REYNAIR</v>
          </cell>
          <cell r="D94" t="str">
            <v>IR0</v>
          </cell>
          <cell r="E94" t="str">
            <v>EUR</v>
          </cell>
          <cell r="F94">
            <v>1</v>
          </cell>
          <cell r="G94" t="str">
            <v>XRMSPO</v>
          </cell>
        </row>
        <row r="95">
          <cell r="B95">
            <v>128562</v>
          </cell>
          <cell r="C95" t="str">
            <v>AIRFLOW</v>
          </cell>
          <cell r="D95" t="str">
            <v>IR0</v>
          </cell>
          <cell r="E95" t="str">
            <v>EUR</v>
          </cell>
          <cell r="F95">
            <v>1</v>
          </cell>
          <cell r="G95" t="str">
            <v>WPMORU</v>
          </cell>
        </row>
        <row r="96">
          <cell r="B96">
            <v>127517</v>
          </cell>
          <cell r="C96" t="str">
            <v>APEX</v>
          </cell>
          <cell r="D96" t="str">
            <v>IR0</v>
          </cell>
          <cell r="E96" t="str">
            <v>EUR</v>
          </cell>
          <cell r="F96">
            <v>1</v>
          </cell>
          <cell r="G96" t="str">
            <v>WQNTRP</v>
          </cell>
        </row>
        <row r="97">
          <cell r="B97">
            <v>127898</v>
          </cell>
          <cell r="C97" t="str">
            <v>GSH GROUP PLC</v>
          </cell>
          <cell r="D97" t="str">
            <v>IR0</v>
          </cell>
          <cell r="E97" t="str">
            <v>EUR</v>
          </cell>
          <cell r="F97">
            <v>1</v>
          </cell>
          <cell r="G97" t="str">
            <v>WQKIIO</v>
          </cell>
        </row>
        <row r="98">
          <cell r="B98">
            <v>128718</v>
          </cell>
          <cell r="C98" t="str">
            <v>ROSS TECHNICAL</v>
          </cell>
          <cell r="D98" t="str">
            <v>IR0</v>
          </cell>
          <cell r="E98" t="str">
            <v>EUR</v>
          </cell>
          <cell r="F98">
            <v>1</v>
          </cell>
          <cell r="G98" t="str">
            <v>WPKRQO</v>
          </cell>
        </row>
        <row r="99">
          <cell r="B99">
            <v>125653</v>
          </cell>
          <cell r="C99" t="str">
            <v>ROBERT BOSCH</v>
          </cell>
          <cell r="D99" t="str">
            <v>FOT</v>
          </cell>
          <cell r="E99" t="str">
            <v>EUR</v>
          </cell>
          <cell r="F99">
            <v>1</v>
          </cell>
          <cell r="G99" t="str">
            <v>WSOORT</v>
          </cell>
        </row>
        <row r="100">
          <cell r="B100">
            <v>125930</v>
          </cell>
          <cell r="C100" t="str">
            <v>TECHNOTERM LLC</v>
          </cell>
          <cell r="D100" t="str">
            <v>FOT</v>
          </cell>
          <cell r="E100" t="str">
            <v>EUR</v>
          </cell>
          <cell r="F100">
            <v>1</v>
          </cell>
          <cell r="G100" t="str">
            <v>WSLNWW</v>
          </cell>
        </row>
        <row r="101">
          <cell r="B101">
            <v>126151</v>
          </cell>
          <cell r="C101" t="str">
            <v>CODISCO</v>
          </cell>
          <cell r="D101" t="str">
            <v>WA0</v>
          </cell>
          <cell r="E101" t="str">
            <v>EUR</v>
          </cell>
          <cell r="F101">
            <v>1</v>
          </cell>
          <cell r="G101" t="str">
            <v>WRSTTV</v>
          </cell>
        </row>
        <row r="102">
          <cell r="B102">
            <v>127867</v>
          </cell>
          <cell r="C102" t="str">
            <v>DISTRITEC</v>
          </cell>
          <cell r="D102" t="str">
            <v>WA0</v>
          </cell>
          <cell r="E102" t="str">
            <v>EUR</v>
          </cell>
          <cell r="F102">
            <v>1</v>
          </cell>
          <cell r="G102" t="str">
            <v>WQKLMP</v>
          </cell>
        </row>
        <row r="103">
          <cell r="B103">
            <v>121747</v>
          </cell>
          <cell r="C103" t="str">
            <v>ELECTRO COOL</v>
          </cell>
          <cell r="D103" t="str">
            <v>WA0</v>
          </cell>
          <cell r="E103" t="str">
            <v>EUR</v>
          </cell>
          <cell r="F103">
            <v>1</v>
          </cell>
          <cell r="G103" t="str">
            <v>WWROOP</v>
          </cell>
        </row>
        <row r="104">
          <cell r="B104">
            <v>127582</v>
          </cell>
          <cell r="C104" t="str">
            <v>EURODECOR</v>
          </cell>
          <cell r="D104" t="str">
            <v>FOT</v>
          </cell>
          <cell r="E104" t="str">
            <v>EUR</v>
          </cell>
          <cell r="F104">
            <v>1</v>
          </cell>
          <cell r="G104" t="str">
            <v>WQNMPU</v>
          </cell>
        </row>
        <row r="105">
          <cell r="B105">
            <v>127595</v>
          </cell>
          <cell r="C105" t="str">
            <v>BLOCK GEORGIA</v>
          </cell>
          <cell r="D105" t="str">
            <v>FOT</v>
          </cell>
          <cell r="E105" t="str">
            <v>EUR</v>
          </cell>
          <cell r="F105">
            <v>1</v>
          </cell>
          <cell r="G105" t="str">
            <v>WQNLLR</v>
          </cell>
        </row>
        <row r="106">
          <cell r="B106">
            <v>128438</v>
          </cell>
          <cell r="C106" t="str">
            <v>AIRCAN AIRCO</v>
          </cell>
          <cell r="D106" t="str">
            <v>AL0</v>
          </cell>
          <cell r="E106" t="str">
            <v>EUR</v>
          </cell>
          <cell r="F106">
            <v>1</v>
          </cell>
          <cell r="G106" t="str">
            <v>WPNSOO</v>
          </cell>
        </row>
        <row r="107">
          <cell r="B107">
            <v>125736</v>
          </cell>
          <cell r="C107" t="str">
            <v>BROCHOT</v>
          </cell>
          <cell r="D107" t="str">
            <v>WA0</v>
          </cell>
          <cell r="E107" t="str">
            <v>EUR</v>
          </cell>
          <cell r="F107">
            <v>1</v>
          </cell>
          <cell r="G107" t="str">
            <v>WSNPQQ</v>
          </cell>
        </row>
        <row r="108">
          <cell r="B108">
            <v>126051</v>
          </cell>
          <cell r="C108" t="str">
            <v>EFICA</v>
          </cell>
          <cell r="D108" t="str">
            <v>WA0</v>
          </cell>
          <cell r="E108" t="str">
            <v>EUR</v>
          </cell>
          <cell r="F108">
            <v>1</v>
          </cell>
          <cell r="G108" t="str">
            <v>WRTUTV</v>
          </cell>
        </row>
        <row r="109">
          <cell r="B109">
            <v>120274</v>
          </cell>
          <cell r="C109" t="str">
            <v>EZOF</v>
          </cell>
          <cell r="D109" t="str">
            <v>WA0</v>
          </cell>
          <cell r="E109" t="str">
            <v>EUR</v>
          </cell>
          <cell r="F109">
            <v>1</v>
          </cell>
          <cell r="G109" t="str">
            <v>WXXQOS</v>
          </cell>
        </row>
        <row r="110">
          <cell r="B110">
            <v>125735</v>
          </cell>
          <cell r="C110" t="str">
            <v>GROUPE DE SERVICES - SIAO</v>
          </cell>
          <cell r="D110" t="str">
            <v>WA0</v>
          </cell>
          <cell r="E110" t="str">
            <v>EUR</v>
          </cell>
          <cell r="F110">
            <v>1</v>
          </cell>
          <cell r="G110" t="str">
            <v>WSNPRR</v>
          </cell>
        </row>
        <row r="111">
          <cell r="B111">
            <v>121815</v>
          </cell>
          <cell r="C111" t="str">
            <v>SAREC</v>
          </cell>
          <cell r="D111" t="str">
            <v>WA0</v>
          </cell>
          <cell r="E111" t="str">
            <v>EUR</v>
          </cell>
          <cell r="F111">
            <v>1</v>
          </cell>
          <cell r="G111" t="str">
            <v>WWQQTR</v>
          </cell>
        </row>
        <row r="112">
          <cell r="B112">
            <v>128379</v>
          </cell>
          <cell r="C112" t="str">
            <v>AKIDA</v>
          </cell>
          <cell r="D112" t="str">
            <v>AL0</v>
          </cell>
          <cell r="E112" t="str">
            <v>EUR</v>
          </cell>
          <cell r="F112">
            <v>1</v>
          </cell>
          <cell r="G112" t="str">
            <v>WPOPJN</v>
          </cell>
        </row>
        <row r="113">
          <cell r="B113">
            <v>128727</v>
          </cell>
          <cell r="C113" t="str">
            <v>X-SENSE VERGURE</v>
          </cell>
          <cell r="D113" t="str">
            <v>WA0</v>
          </cell>
          <cell r="E113" t="str">
            <v>EUR</v>
          </cell>
          <cell r="F113">
            <v>1</v>
          </cell>
          <cell r="G113" t="str">
            <v>WPKQQP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List prices"/>
      <sheetName val="CostsC"/>
      <sheetName val="CostsT"/>
      <sheetName val="SalesC"/>
      <sheetName val="SalesT"/>
      <sheetName val="Std Cost"/>
      <sheetName val="TP  Options"/>
      <sheetName val="TP Chillers"/>
    </sheetNames>
    <sheetDataSet>
      <sheetData sheetId="0" refreshError="1">
        <row r="1">
          <cell r="A1" t="str">
            <v>EUR</v>
          </cell>
          <cell r="B1">
            <v>1</v>
          </cell>
        </row>
        <row r="2">
          <cell r="A2" t="str">
            <v>USD</v>
          </cell>
          <cell r="B2">
            <v>1.1765000000000001</v>
          </cell>
        </row>
        <row r="3">
          <cell r="A3" t="str">
            <v>GBP</v>
          </cell>
          <cell r="B3">
            <v>0.71</v>
          </cell>
        </row>
        <row r="4">
          <cell r="A4" t="str">
            <v>ZAR</v>
          </cell>
          <cell r="B4">
            <v>8</v>
          </cell>
        </row>
        <row r="5">
          <cell r="A5" t="str">
            <v>NOK</v>
          </cell>
          <cell r="B5">
            <v>8.5</v>
          </cell>
        </row>
        <row r="6">
          <cell r="A6" t="str">
            <v>SEK</v>
          </cell>
          <cell r="B6">
            <v>9.6999999999999993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s"/>
      <sheetName val="Detail"/>
      <sheetName val="List"/>
    </sheetNames>
    <sheetDataSet>
      <sheetData sheetId="0">
        <row r="2">
          <cell r="B2">
            <v>2000</v>
          </cell>
          <cell r="C2" t="str">
            <v>DAIKIN GERMANY</v>
          </cell>
          <cell r="D2" t="str">
            <v>XZZAAA</v>
          </cell>
        </row>
        <row r="3">
          <cell r="B3">
            <v>3000</v>
          </cell>
          <cell r="C3" t="str">
            <v>DAIKIN FRANCE</v>
          </cell>
          <cell r="D3" t="str">
            <v>WZZAAA</v>
          </cell>
        </row>
        <row r="4">
          <cell r="B4">
            <v>4000</v>
          </cell>
          <cell r="C4" t="str">
            <v>DAIKIN CENTRAL EUROPE</v>
          </cell>
          <cell r="D4" t="str">
            <v>VZZAAA</v>
          </cell>
        </row>
        <row r="5">
          <cell r="B5">
            <v>5000</v>
          </cell>
          <cell r="C5" t="str">
            <v>DAIKIN A/C ITALY</v>
          </cell>
          <cell r="D5" t="str">
            <v>UZZAAA</v>
          </cell>
        </row>
        <row r="6">
          <cell r="B6">
            <v>5500</v>
          </cell>
          <cell r="C6" t="str">
            <v>DAIKIN GREEK BRANCH</v>
          </cell>
          <cell r="D6" t="str">
            <v>PUZAAA</v>
          </cell>
        </row>
        <row r="7">
          <cell r="B7">
            <v>6000</v>
          </cell>
          <cell r="C7" t="str">
            <v>DAIKIN A/C SPAIN</v>
          </cell>
          <cell r="D7" t="str">
            <v>TZZAAA</v>
          </cell>
        </row>
        <row r="8">
          <cell r="B8">
            <v>6500</v>
          </cell>
          <cell r="C8" t="str">
            <v>DAIKIN A/C PORTUGAL</v>
          </cell>
          <cell r="D8" t="str">
            <v>OUZAAA</v>
          </cell>
        </row>
        <row r="9">
          <cell r="B9">
            <v>7000</v>
          </cell>
          <cell r="C9" t="str">
            <v>DAIKIN POLAND</v>
          </cell>
          <cell r="D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YZRNQT</v>
          </cell>
        </row>
        <row r="40">
          <cell r="B40">
            <v>100846</v>
          </cell>
          <cell r="C40" t="str">
            <v>SVENSKA DAIKIN AB</v>
          </cell>
          <cell r="D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XUOPOP</v>
          </cell>
        </row>
        <row r="63">
          <cell r="B63">
            <v>115226</v>
          </cell>
          <cell r="C63" t="str">
            <v>ISTROL INTERNATIONAL LTD</v>
          </cell>
          <cell r="D63" t="str">
            <v>XTSVRR</v>
          </cell>
        </row>
        <row r="64">
          <cell r="B64">
            <v>115284</v>
          </cell>
          <cell r="C64" t="str">
            <v>SEEE BURKINA</v>
          </cell>
          <cell r="D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XQQYTR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V_06.03.2013"/>
      <sheetName val="MY 2pcsx40HC"/>
      <sheetName val="DD_23 05 2013"/>
      <sheetName val="Multi 28.03.2013"/>
      <sheetName val="DAIKIN EU 28.03.2013"/>
      <sheetName val="CHILLER_SCROLL_BE"/>
      <sheetName val="SPLIT_01.04.2013"/>
      <sheetName val="SKY_28.03.2013"/>
      <sheetName val="Pack 28 03 2013"/>
      <sheetName val="FCU 28.03.2013"/>
      <sheetName val="VRV,VENT 28.03.2013"/>
      <sheetName val="ACC 28 03 2013"/>
      <sheetName val="AIRCLEANER"/>
      <sheetName val="REFR_ZEAS_CVP"/>
      <sheetName val="EUROVENT2013-11-13_chiller DENV"/>
      <sheetName val="SPLIT 26.12.2012"/>
      <sheetName val="EU 14 11 2013"/>
      <sheetName val="Аркуш1"/>
      <sheetName val="HEATING FEB 2014"/>
      <sheetName val="aDVANTAGES"/>
      <sheetName val="27.11.2013"/>
      <sheetName val="Аркуш4"/>
      <sheetName val="LO_YUZ NUCL 12 2013"/>
      <sheetName val="Sheet1"/>
      <sheetName val="Аркуш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kurs"/>
      <sheetName val="FCU from 01.04.2012"/>
    </sheetNames>
    <sheetDataSet>
      <sheetData sheetId="0">
        <row r="12">
          <cell r="B12">
            <v>11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U from 01.06.2014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ncoil options base"/>
      <sheetName val="Versions"/>
      <sheetName val="Fancoil accessories"/>
      <sheetName val="Currencies"/>
    </sheetNames>
    <sheetDataSet>
      <sheetData sheetId="0">
        <row r="2">
          <cell r="A2" t="str">
            <v>YFSTA6</v>
          </cell>
          <cell r="B2">
            <v>7</v>
          </cell>
          <cell r="C2">
            <v>8.8000000000000007</v>
          </cell>
          <cell r="D2">
            <v>6</v>
          </cell>
          <cell r="E2">
            <v>66.5</v>
          </cell>
          <cell r="F2">
            <v>58</v>
          </cell>
          <cell r="G2">
            <v>64</v>
          </cell>
          <cell r="H2">
            <v>27</v>
          </cell>
        </row>
        <row r="3">
          <cell r="A3" t="str">
            <v>ESFV06A6</v>
          </cell>
          <cell r="B3">
            <v>8</v>
          </cell>
          <cell r="C3">
            <v>10</v>
          </cell>
          <cell r="D3">
            <v>6.8</v>
          </cell>
          <cell r="E3">
            <v>76</v>
          </cell>
          <cell r="F3">
            <v>66</v>
          </cell>
          <cell r="G3">
            <v>74</v>
          </cell>
          <cell r="H3">
            <v>31</v>
          </cell>
        </row>
        <row r="4">
          <cell r="A4" t="str">
            <v>ESFV10A6</v>
          </cell>
          <cell r="B4">
            <v>9</v>
          </cell>
          <cell r="C4">
            <v>11.3</v>
          </cell>
          <cell r="D4">
            <v>7.7</v>
          </cell>
          <cell r="E4">
            <v>85.5</v>
          </cell>
          <cell r="F4">
            <v>75</v>
          </cell>
          <cell r="G4">
            <v>83</v>
          </cell>
          <cell r="H4">
            <v>35</v>
          </cell>
        </row>
        <row r="5">
          <cell r="A5" t="str">
            <v>ESFVG02A6</v>
          </cell>
          <cell r="B5">
            <v>13</v>
          </cell>
          <cell r="C5">
            <v>16.3</v>
          </cell>
          <cell r="D5">
            <v>11.1</v>
          </cell>
          <cell r="E5">
            <v>123.5</v>
          </cell>
          <cell r="F5">
            <v>108</v>
          </cell>
          <cell r="G5">
            <v>120</v>
          </cell>
          <cell r="H5">
            <v>51</v>
          </cell>
        </row>
        <row r="6">
          <cell r="A6" t="str">
            <v>ESFVG03A6</v>
          </cell>
          <cell r="B6">
            <v>15</v>
          </cell>
          <cell r="C6">
            <v>18.8</v>
          </cell>
          <cell r="D6">
            <v>12.8</v>
          </cell>
          <cell r="E6">
            <v>142.5</v>
          </cell>
          <cell r="F6">
            <v>125</v>
          </cell>
          <cell r="G6">
            <v>138</v>
          </cell>
          <cell r="H6">
            <v>59</v>
          </cell>
        </row>
        <row r="7">
          <cell r="A7" t="str">
            <v>ESFVG06A6</v>
          </cell>
          <cell r="B7">
            <v>18</v>
          </cell>
          <cell r="C7">
            <v>22.5</v>
          </cell>
          <cell r="D7">
            <v>15.3</v>
          </cell>
          <cell r="E7">
            <v>171</v>
          </cell>
          <cell r="F7">
            <v>149</v>
          </cell>
          <cell r="G7">
            <v>166</v>
          </cell>
          <cell r="H7">
            <v>70</v>
          </cell>
        </row>
        <row r="8">
          <cell r="A8" t="str">
            <v>ESFVG10A6</v>
          </cell>
          <cell r="B8">
            <v>24</v>
          </cell>
          <cell r="C8">
            <v>30</v>
          </cell>
          <cell r="D8">
            <v>20.399999999999999</v>
          </cell>
          <cell r="E8">
            <v>228</v>
          </cell>
          <cell r="F8">
            <v>199</v>
          </cell>
          <cell r="G8">
            <v>221</v>
          </cell>
          <cell r="H8">
            <v>94</v>
          </cell>
        </row>
        <row r="9">
          <cell r="A9" t="str">
            <v>ECFWMB6</v>
          </cell>
          <cell r="B9">
            <v>16</v>
          </cell>
          <cell r="C9">
            <v>20</v>
          </cell>
          <cell r="D9">
            <v>13.6</v>
          </cell>
          <cell r="E9">
            <v>152</v>
          </cell>
          <cell r="F9">
            <v>133</v>
          </cell>
          <cell r="G9">
            <v>147</v>
          </cell>
          <cell r="H9">
            <v>62</v>
          </cell>
        </row>
        <row r="10">
          <cell r="A10" t="str">
            <v>ECFWEB6</v>
          </cell>
          <cell r="B10">
            <v>41</v>
          </cell>
          <cell r="C10">
            <v>51.3</v>
          </cell>
          <cell r="D10">
            <v>34.9</v>
          </cell>
          <cell r="E10">
            <v>389.5</v>
          </cell>
          <cell r="F10">
            <v>340</v>
          </cell>
          <cell r="G10">
            <v>377</v>
          </cell>
          <cell r="H10">
            <v>160</v>
          </cell>
        </row>
        <row r="11">
          <cell r="A11" t="str">
            <v>ECFWER6</v>
          </cell>
          <cell r="B11">
            <v>41</v>
          </cell>
          <cell r="C11">
            <v>51.3</v>
          </cell>
          <cell r="D11">
            <v>34.9</v>
          </cell>
          <cell r="E11">
            <v>389.5</v>
          </cell>
          <cell r="F11">
            <v>340</v>
          </cell>
          <cell r="G11">
            <v>377</v>
          </cell>
          <cell r="H11">
            <v>160</v>
          </cell>
        </row>
        <row r="12">
          <cell r="A12" t="str">
            <v>ESRH02A6</v>
          </cell>
          <cell r="B12">
            <v>25</v>
          </cell>
          <cell r="C12">
            <v>31.3</v>
          </cell>
          <cell r="D12">
            <v>21.3</v>
          </cell>
          <cell r="E12">
            <v>237.5</v>
          </cell>
          <cell r="F12">
            <v>208</v>
          </cell>
          <cell r="G12">
            <v>230</v>
          </cell>
          <cell r="H12">
            <v>98</v>
          </cell>
        </row>
        <row r="13">
          <cell r="A13" t="str">
            <v>ESRH03A6</v>
          </cell>
          <cell r="B13">
            <v>30</v>
          </cell>
          <cell r="C13">
            <v>37.5</v>
          </cell>
          <cell r="D13">
            <v>25.5</v>
          </cell>
          <cell r="E13">
            <v>285</v>
          </cell>
          <cell r="F13">
            <v>249</v>
          </cell>
          <cell r="G13">
            <v>276</v>
          </cell>
          <cell r="H13">
            <v>117</v>
          </cell>
        </row>
        <row r="14">
          <cell r="A14" t="str">
            <v>ESRH06A6</v>
          </cell>
          <cell r="B14">
            <v>33</v>
          </cell>
          <cell r="C14">
            <v>41.3</v>
          </cell>
          <cell r="D14">
            <v>28.1</v>
          </cell>
          <cell r="E14">
            <v>313.5</v>
          </cell>
          <cell r="F14">
            <v>274</v>
          </cell>
          <cell r="G14">
            <v>304</v>
          </cell>
          <cell r="H14">
            <v>129</v>
          </cell>
        </row>
        <row r="15">
          <cell r="A15" t="str">
            <v>ESRH10A6</v>
          </cell>
          <cell r="B15">
            <v>44</v>
          </cell>
          <cell r="C15">
            <v>55</v>
          </cell>
          <cell r="D15">
            <v>37.4</v>
          </cell>
          <cell r="E15">
            <v>418</v>
          </cell>
          <cell r="F15">
            <v>365</v>
          </cell>
          <cell r="G15">
            <v>405</v>
          </cell>
          <cell r="H15">
            <v>172</v>
          </cell>
        </row>
        <row r="16">
          <cell r="A16" t="str">
            <v>E2MV03A6</v>
          </cell>
          <cell r="B16">
            <v>76</v>
          </cell>
          <cell r="C16">
            <v>95</v>
          </cell>
          <cell r="D16">
            <v>64.599999999999994</v>
          </cell>
          <cell r="E16">
            <v>722</v>
          </cell>
          <cell r="F16">
            <v>631</v>
          </cell>
          <cell r="G16">
            <v>699</v>
          </cell>
          <cell r="H16">
            <v>296</v>
          </cell>
        </row>
        <row r="17">
          <cell r="A17" t="str">
            <v>E2MV06A6</v>
          </cell>
          <cell r="B17">
            <v>82</v>
          </cell>
          <cell r="C17">
            <v>102.5</v>
          </cell>
          <cell r="D17">
            <v>69.7</v>
          </cell>
          <cell r="E17">
            <v>779</v>
          </cell>
          <cell r="F17">
            <v>681</v>
          </cell>
          <cell r="G17">
            <v>754</v>
          </cell>
          <cell r="H17">
            <v>320</v>
          </cell>
        </row>
        <row r="18">
          <cell r="A18" t="str">
            <v>E2MV10A6</v>
          </cell>
          <cell r="B18">
            <v>87</v>
          </cell>
          <cell r="C18">
            <v>108.8</v>
          </cell>
          <cell r="D18">
            <v>74</v>
          </cell>
          <cell r="E18">
            <v>826.5</v>
          </cell>
          <cell r="F18">
            <v>722</v>
          </cell>
          <cell r="G18">
            <v>800</v>
          </cell>
          <cell r="H18">
            <v>339</v>
          </cell>
        </row>
        <row r="19">
          <cell r="A19" t="str">
            <v>E4MV03A6</v>
          </cell>
          <cell r="B19">
            <v>142</v>
          </cell>
          <cell r="C19">
            <v>177.5</v>
          </cell>
          <cell r="D19">
            <v>120.7</v>
          </cell>
          <cell r="E19">
            <v>1349</v>
          </cell>
          <cell r="F19">
            <v>1179</v>
          </cell>
          <cell r="G19">
            <v>1306</v>
          </cell>
          <cell r="H19">
            <v>554</v>
          </cell>
        </row>
        <row r="20">
          <cell r="A20" t="str">
            <v>E4MV06A6</v>
          </cell>
          <cell r="B20">
            <v>147</v>
          </cell>
          <cell r="C20">
            <v>183.8</v>
          </cell>
          <cell r="D20">
            <v>125</v>
          </cell>
          <cell r="E20">
            <v>1396.5</v>
          </cell>
          <cell r="F20">
            <v>1220</v>
          </cell>
          <cell r="G20">
            <v>1352</v>
          </cell>
          <cell r="H20">
            <v>573</v>
          </cell>
        </row>
        <row r="21">
          <cell r="A21" t="str">
            <v>E4MV10A6</v>
          </cell>
          <cell r="B21">
            <v>155</v>
          </cell>
          <cell r="C21">
            <v>193.8</v>
          </cell>
          <cell r="D21">
            <v>131.80000000000001</v>
          </cell>
          <cell r="E21">
            <v>1472.5</v>
          </cell>
          <cell r="F21">
            <v>1287</v>
          </cell>
          <cell r="G21">
            <v>1426</v>
          </cell>
          <cell r="H21">
            <v>605</v>
          </cell>
        </row>
        <row r="22">
          <cell r="A22" t="str">
            <v>ERPV02A6</v>
          </cell>
          <cell r="B22">
            <v>14</v>
          </cell>
          <cell r="C22">
            <v>17.5</v>
          </cell>
          <cell r="D22">
            <v>11.9</v>
          </cell>
          <cell r="E22">
            <v>133</v>
          </cell>
          <cell r="F22">
            <v>116</v>
          </cell>
          <cell r="G22">
            <v>129</v>
          </cell>
          <cell r="H22">
            <v>55</v>
          </cell>
        </row>
        <row r="23">
          <cell r="A23" t="str">
            <v>ERPV03A6</v>
          </cell>
          <cell r="B23">
            <v>17</v>
          </cell>
          <cell r="C23">
            <v>21.3</v>
          </cell>
          <cell r="D23">
            <v>14.5</v>
          </cell>
          <cell r="E23">
            <v>161.5</v>
          </cell>
          <cell r="F23">
            <v>141</v>
          </cell>
          <cell r="G23">
            <v>156</v>
          </cell>
          <cell r="H23">
            <v>66</v>
          </cell>
        </row>
        <row r="24">
          <cell r="A24" t="str">
            <v>ERPV06A6</v>
          </cell>
          <cell r="B24">
            <v>20</v>
          </cell>
          <cell r="C24">
            <v>25</v>
          </cell>
          <cell r="D24">
            <v>17</v>
          </cell>
          <cell r="E24">
            <v>190</v>
          </cell>
          <cell r="F24">
            <v>166</v>
          </cell>
          <cell r="G24">
            <v>184</v>
          </cell>
          <cell r="H24">
            <v>78</v>
          </cell>
        </row>
        <row r="25">
          <cell r="A25" t="str">
            <v>ERPV10A6</v>
          </cell>
          <cell r="B25">
            <v>25</v>
          </cell>
          <cell r="C25">
            <v>31.3</v>
          </cell>
          <cell r="D25">
            <v>21.3</v>
          </cell>
          <cell r="E25">
            <v>237.5</v>
          </cell>
          <cell r="F25">
            <v>208</v>
          </cell>
          <cell r="G25">
            <v>230</v>
          </cell>
          <cell r="H25">
            <v>98</v>
          </cell>
        </row>
        <row r="26">
          <cell r="A26" t="str">
            <v>EAIDF02A6</v>
          </cell>
          <cell r="B26">
            <v>70</v>
          </cell>
          <cell r="C26">
            <v>87.5</v>
          </cell>
          <cell r="D26">
            <v>59.5</v>
          </cell>
          <cell r="E26">
            <v>665</v>
          </cell>
          <cell r="F26">
            <v>581</v>
          </cell>
          <cell r="G26">
            <v>644</v>
          </cell>
          <cell r="H26">
            <v>273</v>
          </cell>
        </row>
        <row r="27">
          <cell r="A27" t="str">
            <v>EAIDF03A6</v>
          </cell>
          <cell r="B27">
            <v>85</v>
          </cell>
          <cell r="C27">
            <v>106.3</v>
          </cell>
          <cell r="D27">
            <v>72.3</v>
          </cell>
          <cell r="E27">
            <v>807.5</v>
          </cell>
          <cell r="F27">
            <v>706</v>
          </cell>
          <cell r="G27">
            <v>782</v>
          </cell>
          <cell r="H27">
            <v>332</v>
          </cell>
        </row>
        <row r="28">
          <cell r="A28" t="str">
            <v>EAIDF06A6</v>
          </cell>
          <cell r="B28">
            <v>107</v>
          </cell>
          <cell r="C28">
            <v>133.80000000000001</v>
          </cell>
          <cell r="D28">
            <v>91</v>
          </cell>
          <cell r="E28">
            <v>1016.5</v>
          </cell>
          <cell r="F28">
            <v>888</v>
          </cell>
          <cell r="G28">
            <v>984</v>
          </cell>
          <cell r="H28">
            <v>417</v>
          </cell>
        </row>
        <row r="29">
          <cell r="A29" t="str">
            <v>EAIDF10A6</v>
          </cell>
          <cell r="B29">
            <v>126</v>
          </cell>
          <cell r="C29">
            <v>157.5</v>
          </cell>
          <cell r="D29">
            <v>107.1</v>
          </cell>
          <cell r="E29">
            <v>1197</v>
          </cell>
          <cell r="F29">
            <v>1046</v>
          </cell>
          <cell r="G29">
            <v>1159</v>
          </cell>
          <cell r="H29">
            <v>491</v>
          </cell>
        </row>
        <row r="30">
          <cell r="A30" t="str">
            <v>EFA02A6</v>
          </cell>
          <cell r="B30">
            <v>30</v>
          </cell>
          <cell r="C30">
            <v>37.5</v>
          </cell>
          <cell r="D30">
            <v>25.5</v>
          </cell>
          <cell r="E30">
            <v>285</v>
          </cell>
          <cell r="F30">
            <v>249</v>
          </cell>
          <cell r="G30">
            <v>276</v>
          </cell>
          <cell r="H30">
            <v>117</v>
          </cell>
        </row>
        <row r="31">
          <cell r="A31" t="str">
            <v>EFA03A6</v>
          </cell>
          <cell r="B31">
            <v>31</v>
          </cell>
          <cell r="C31">
            <v>38.799999999999997</v>
          </cell>
          <cell r="D31">
            <v>26.4</v>
          </cell>
          <cell r="E31">
            <v>294.5</v>
          </cell>
          <cell r="F31">
            <v>257</v>
          </cell>
          <cell r="G31">
            <v>285</v>
          </cell>
          <cell r="H31">
            <v>121</v>
          </cell>
        </row>
        <row r="32">
          <cell r="A32" t="str">
            <v>EFA06A6</v>
          </cell>
          <cell r="B32">
            <v>35</v>
          </cell>
          <cell r="C32">
            <v>43.8</v>
          </cell>
          <cell r="D32">
            <v>29.8</v>
          </cell>
          <cell r="E32">
            <v>332.5</v>
          </cell>
          <cell r="F32">
            <v>291</v>
          </cell>
          <cell r="G32">
            <v>322</v>
          </cell>
          <cell r="H32">
            <v>137</v>
          </cell>
        </row>
        <row r="33">
          <cell r="A33" t="str">
            <v>EFA10A6</v>
          </cell>
          <cell r="B33">
            <v>39</v>
          </cell>
          <cell r="C33">
            <v>48.8</v>
          </cell>
          <cell r="D33">
            <v>33.200000000000003</v>
          </cell>
          <cell r="E33">
            <v>370.5</v>
          </cell>
          <cell r="F33">
            <v>324</v>
          </cell>
          <cell r="G33">
            <v>359</v>
          </cell>
          <cell r="H33">
            <v>152</v>
          </cell>
        </row>
        <row r="34">
          <cell r="A34" t="str">
            <v>EPIMSB6</v>
          </cell>
          <cell r="B34">
            <v>57</v>
          </cell>
          <cell r="C34">
            <v>71.3</v>
          </cell>
          <cell r="D34">
            <v>48.5</v>
          </cell>
          <cell r="E34">
            <v>541.5</v>
          </cell>
          <cell r="F34">
            <v>473</v>
          </cell>
          <cell r="G34">
            <v>524</v>
          </cell>
          <cell r="H34">
            <v>222</v>
          </cell>
        </row>
        <row r="35">
          <cell r="A35" t="str">
            <v>EEH01A6</v>
          </cell>
          <cell r="B35">
            <v>102</v>
          </cell>
          <cell r="C35">
            <v>127.5</v>
          </cell>
          <cell r="D35">
            <v>86.7</v>
          </cell>
          <cell r="E35">
            <v>969</v>
          </cell>
          <cell r="F35">
            <v>847</v>
          </cell>
          <cell r="G35">
            <v>938</v>
          </cell>
          <cell r="H35">
            <v>398</v>
          </cell>
        </row>
        <row r="36">
          <cell r="A36" t="str">
            <v>EEH02A6</v>
          </cell>
          <cell r="B36">
            <v>102</v>
          </cell>
          <cell r="C36">
            <v>127.5</v>
          </cell>
          <cell r="D36">
            <v>86.7</v>
          </cell>
          <cell r="E36">
            <v>969</v>
          </cell>
          <cell r="F36">
            <v>847</v>
          </cell>
          <cell r="G36">
            <v>938</v>
          </cell>
          <cell r="H36">
            <v>398</v>
          </cell>
        </row>
        <row r="37">
          <cell r="A37" t="str">
            <v>EEH03A6</v>
          </cell>
          <cell r="B37">
            <v>108</v>
          </cell>
          <cell r="C37">
            <v>135</v>
          </cell>
          <cell r="D37">
            <v>91.8</v>
          </cell>
          <cell r="E37">
            <v>1026</v>
          </cell>
          <cell r="F37">
            <v>896</v>
          </cell>
          <cell r="G37">
            <v>994</v>
          </cell>
          <cell r="H37">
            <v>421</v>
          </cell>
        </row>
        <row r="38">
          <cell r="A38" t="str">
            <v>EEH06A6</v>
          </cell>
          <cell r="B38">
            <v>115</v>
          </cell>
          <cell r="C38">
            <v>143.80000000000001</v>
          </cell>
          <cell r="D38">
            <v>97.8</v>
          </cell>
          <cell r="E38">
            <v>1092.5</v>
          </cell>
          <cell r="F38">
            <v>955</v>
          </cell>
          <cell r="G38">
            <v>1058</v>
          </cell>
          <cell r="H38">
            <v>449</v>
          </cell>
        </row>
        <row r="39">
          <cell r="A39" t="str">
            <v>EEH10A6</v>
          </cell>
          <cell r="B39">
            <v>118</v>
          </cell>
          <cell r="C39">
            <v>147.5</v>
          </cell>
          <cell r="D39">
            <v>100.3</v>
          </cell>
          <cell r="E39">
            <v>1121</v>
          </cell>
          <cell r="F39">
            <v>979</v>
          </cell>
          <cell r="G39">
            <v>1086</v>
          </cell>
          <cell r="H39">
            <v>460</v>
          </cell>
        </row>
        <row r="40">
          <cell r="A40" t="str">
            <v>EDPVB6</v>
          </cell>
          <cell r="B40">
            <v>2</v>
          </cell>
          <cell r="C40">
            <v>2.5</v>
          </cell>
          <cell r="D40">
            <v>1.7</v>
          </cell>
          <cell r="E40">
            <v>19</v>
          </cell>
          <cell r="F40">
            <v>17</v>
          </cell>
          <cell r="G40">
            <v>18</v>
          </cell>
          <cell r="H40">
            <v>8</v>
          </cell>
        </row>
        <row r="41">
          <cell r="A41" t="str">
            <v>EDPHB6</v>
          </cell>
          <cell r="B41">
            <v>2</v>
          </cell>
          <cell r="C41">
            <v>2.5</v>
          </cell>
          <cell r="D41">
            <v>1.7</v>
          </cell>
          <cell r="E41">
            <v>19</v>
          </cell>
          <cell r="F41">
            <v>17</v>
          </cell>
          <cell r="G41">
            <v>18</v>
          </cell>
          <cell r="H41">
            <v>8</v>
          </cell>
        </row>
        <row r="42">
          <cell r="A42" t="str">
            <v>ECFWDER6</v>
          </cell>
          <cell r="B42">
            <v>89</v>
          </cell>
          <cell r="C42">
            <v>111.3</v>
          </cell>
          <cell r="D42">
            <v>75.7</v>
          </cell>
          <cell r="E42">
            <v>845.5</v>
          </cell>
          <cell r="F42">
            <v>739</v>
          </cell>
          <cell r="G42">
            <v>819</v>
          </cell>
          <cell r="H42">
            <v>347</v>
          </cell>
        </row>
        <row r="43">
          <cell r="A43" t="str">
            <v>EDDPV10A6</v>
          </cell>
          <cell r="B43">
            <v>6</v>
          </cell>
          <cell r="C43">
            <v>7.5</v>
          </cell>
          <cell r="D43">
            <v>5.0999999999999996</v>
          </cell>
          <cell r="E43">
            <v>57</v>
          </cell>
          <cell r="F43">
            <v>50</v>
          </cell>
          <cell r="G43">
            <v>55</v>
          </cell>
          <cell r="H43">
            <v>23</v>
          </cell>
        </row>
        <row r="44">
          <cell r="A44" t="str">
            <v>EDDPV18A6</v>
          </cell>
          <cell r="B44">
            <v>7</v>
          </cell>
          <cell r="C44">
            <v>8.8000000000000007</v>
          </cell>
          <cell r="D44">
            <v>6</v>
          </cell>
          <cell r="E44">
            <v>66.5</v>
          </cell>
          <cell r="F44">
            <v>58</v>
          </cell>
          <cell r="G44">
            <v>64</v>
          </cell>
          <cell r="H44">
            <v>27</v>
          </cell>
        </row>
        <row r="45">
          <cell r="A45" t="str">
            <v>EDDPH10A6</v>
          </cell>
          <cell r="B45">
            <v>8</v>
          </cell>
          <cell r="C45">
            <v>10</v>
          </cell>
          <cell r="D45">
            <v>6.8</v>
          </cell>
          <cell r="E45">
            <v>76</v>
          </cell>
          <cell r="F45">
            <v>66</v>
          </cell>
          <cell r="G45">
            <v>74</v>
          </cell>
          <cell r="H45">
            <v>31</v>
          </cell>
        </row>
        <row r="46">
          <cell r="A46" t="str">
            <v>EDDPH18A6</v>
          </cell>
          <cell r="B46">
            <v>9</v>
          </cell>
          <cell r="C46">
            <v>11.3</v>
          </cell>
          <cell r="D46">
            <v>7.7</v>
          </cell>
          <cell r="E46">
            <v>85.5</v>
          </cell>
          <cell r="F46">
            <v>75</v>
          </cell>
          <cell r="G46">
            <v>83</v>
          </cell>
          <cell r="H46">
            <v>35</v>
          </cell>
        </row>
        <row r="47">
          <cell r="A47" t="str">
            <v>ED2MV04A6</v>
          </cell>
          <cell r="B47">
            <v>82</v>
          </cell>
          <cell r="C47">
            <v>102.5</v>
          </cell>
          <cell r="D47">
            <v>69.7</v>
          </cell>
          <cell r="E47">
            <v>779</v>
          </cell>
          <cell r="F47">
            <v>681</v>
          </cell>
          <cell r="G47">
            <v>754</v>
          </cell>
          <cell r="H47">
            <v>320</v>
          </cell>
        </row>
        <row r="48">
          <cell r="A48" t="str">
            <v>ED2MV10A6</v>
          </cell>
          <cell r="B48">
            <v>86</v>
          </cell>
          <cell r="C48">
            <v>107.5</v>
          </cell>
          <cell r="D48">
            <v>73.099999999999994</v>
          </cell>
          <cell r="E48">
            <v>817</v>
          </cell>
          <cell r="F48">
            <v>714</v>
          </cell>
          <cell r="G48">
            <v>791</v>
          </cell>
          <cell r="H48">
            <v>335</v>
          </cell>
        </row>
        <row r="49">
          <cell r="A49" t="str">
            <v>ED2MV12A6</v>
          </cell>
          <cell r="B49">
            <v>78</v>
          </cell>
          <cell r="C49">
            <v>97.5</v>
          </cell>
          <cell r="D49">
            <v>66.3</v>
          </cell>
          <cell r="E49">
            <v>741</v>
          </cell>
          <cell r="F49">
            <v>647</v>
          </cell>
          <cell r="G49">
            <v>718</v>
          </cell>
          <cell r="H49">
            <v>304</v>
          </cell>
        </row>
        <row r="50">
          <cell r="A50" t="str">
            <v>ED2MV18A6</v>
          </cell>
          <cell r="B50">
            <v>89</v>
          </cell>
          <cell r="C50">
            <v>111.3</v>
          </cell>
          <cell r="D50">
            <v>75.7</v>
          </cell>
          <cell r="E50">
            <v>845.5</v>
          </cell>
          <cell r="F50">
            <v>739</v>
          </cell>
          <cell r="G50">
            <v>819</v>
          </cell>
          <cell r="H50">
            <v>347</v>
          </cell>
        </row>
        <row r="51">
          <cell r="A51" t="str">
            <v>ED4MV04A6</v>
          </cell>
          <cell r="B51">
            <v>156</v>
          </cell>
          <cell r="C51">
            <v>195</v>
          </cell>
          <cell r="D51">
            <v>132.6</v>
          </cell>
          <cell r="E51">
            <v>1482</v>
          </cell>
          <cell r="F51">
            <v>1295</v>
          </cell>
          <cell r="G51">
            <v>1435</v>
          </cell>
          <cell r="H51">
            <v>608</v>
          </cell>
        </row>
        <row r="52">
          <cell r="A52" t="str">
            <v>ED4MV10A6</v>
          </cell>
          <cell r="B52">
            <v>166</v>
          </cell>
          <cell r="C52">
            <v>207.5</v>
          </cell>
          <cell r="D52">
            <v>141.1</v>
          </cell>
          <cell r="E52">
            <v>1577</v>
          </cell>
          <cell r="F52">
            <v>1378</v>
          </cell>
          <cell r="G52">
            <v>1527</v>
          </cell>
          <cell r="H52">
            <v>647</v>
          </cell>
        </row>
        <row r="53">
          <cell r="A53" t="str">
            <v>EDEH04A6</v>
          </cell>
          <cell r="B53">
            <v>107</v>
          </cell>
          <cell r="C53">
            <v>133.80000000000001</v>
          </cell>
          <cell r="D53">
            <v>91</v>
          </cell>
          <cell r="E53">
            <v>1016.5</v>
          </cell>
          <cell r="F53">
            <v>888</v>
          </cell>
          <cell r="G53">
            <v>984</v>
          </cell>
          <cell r="H53">
            <v>417</v>
          </cell>
        </row>
        <row r="54">
          <cell r="A54" t="str">
            <v>EDEHS06A6</v>
          </cell>
          <cell r="B54">
            <v>201</v>
          </cell>
          <cell r="C54">
            <v>251.3</v>
          </cell>
          <cell r="D54">
            <v>170.9</v>
          </cell>
          <cell r="E54">
            <v>1909.5</v>
          </cell>
          <cell r="F54">
            <v>1668</v>
          </cell>
          <cell r="G54">
            <v>1849</v>
          </cell>
          <cell r="H54">
            <v>784</v>
          </cell>
        </row>
        <row r="55">
          <cell r="A55" t="str">
            <v>EDEHB06A6</v>
          </cell>
          <cell r="B55">
            <v>201</v>
          </cell>
          <cell r="C55">
            <v>251.3</v>
          </cell>
          <cell r="D55">
            <v>170.9</v>
          </cell>
          <cell r="E55">
            <v>1909.5</v>
          </cell>
          <cell r="F55">
            <v>1668</v>
          </cell>
          <cell r="G55">
            <v>1849</v>
          </cell>
          <cell r="H55">
            <v>784</v>
          </cell>
        </row>
        <row r="56">
          <cell r="A56" t="str">
            <v>EDEHS10A6</v>
          </cell>
          <cell r="B56">
            <v>201</v>
          </cell>
          <cell r="C56">
            <v>251.3</v>
          </cell>
          <cell r="D56">
            <v>170.9</v>
          </cell>
          <cell r="E56">
            <v>1909.5</v>
          </cell>
          <cell r="F56">
            <v>1668</v>
          </cell>
          <cell r="G56">
            <v>1849</v>
          </cell>
          <cell r="H56">
            <v>784</v>
          </cell>
        </row>
        <row r="57">
          <cell r="A57" t="str">
            <v>EDEHB10A6</v>
          </cell>
          <cell r="B57">
            <v>201</v>
          </cell>
          <cell r="C57">
            <v>251.3</v>
          </cell>
          <cell r="D57">
            <v>170.9</v>
          </cell>
          <cell r="E57">
            <v>1909.5</v>
          </cell>
          <cell r="F57">
            <v>1668</v>
          </cell>
          <cell r="G57">
            <v>1849</v>
          </cell>
          <cell r="H57">
            <v>784</v>
          </cell>
        </row>
        <row r="58">
          <cell r="A58" t="str">
            <v>EDEHS12A6</v>
          </cell>
          <cell r="B58">
            <v>201</v>
          </cell>
          <cell r="C58">
            <v>251.3</v>
          </cell>
          <cell r="D58">
            <v>170.9</v>
          </cell>
          <cell r="E58">
            <v>1909.5</v>
          </cell>
          <cell r="F58">
            <v>1668</v>
          </cell>
          <cell r="G58">
            <v>1849</v>
          </cell>
          <cell r="H58">
            <v>784</v>
          </cell>
        </row>
        <row r="59">
          <cell r="A59" t="str">
            <v>EDEHB12A6</v>
          </cell>
          <cell r="B59">
            <v>205</v>
          </cell>
          <cell r="C59">
            <v>256.3</v>
          </cell>
          <cell r="D59">
            <v>174.3</v>
          </cell>
          <cell r="E59">
            <v>1947.5</v>
          </cell>
          <cell r="F59">
            <v>1702</v>
          </cell>
          <cell r="G59">
            <v>1886</v>
          </cell>
          <cell r="H59">
            <v>800</v>
          </cell>
        </row>
        <row r="60">
          <cell r="A60" t="str">
            <v>EDEHS18A6</v>
          </cell>
          <cell r="B60">
            <v>231</v>
          </cell>
          <cell r="C60">
            <v>288.8</v>
          </cell>
          <cell r="D60">
            <v>196.4</v>
          </cell>
          <cell r="E60">
            <v>2194.5</v>
          </cell>
          <cell r="F60">
            <v>1917</v>
          </cell>
          <cell r="G60">
            <v>2125</v>
          </cell>
          <cell r="H60">
            <v>901</v>
          </cell>
        </row>
        <row r="61">
          <cell r="A61" t="str">
            <v>EDEHB18A6</v>
          </cell>
          <cell r="B61">
            <v>231</v>
          </cell>
          <cell r="C61">
            <v>288.8</v>
          </cell>
          <cell r="D61">
            <v>196.4</v>
          </cell>
          <cell r="E61">
            <v>2194.5</v>
          </cell>
          <cell r="F61">
            <v>1917</v>
          </cell>
          <cell r="G61">
            <v>2125</v>
          </cell>
          <cell r="H61">
            <v>901</v>
          </cell>
        </row>
        <row r="62">
          <cell r="A62" t="str">
            <v>EDMFA04A6</v>
          </cell>
          <cell r="B62">
            <v>387</v>
          </cell>
          <cell r="C62">
            <v>483.8</v>
          </cell>
          <cell r="D62">
            <v>329</v>
          </cell>
          <cell r="E62">
            <v>3676.5</v>
          </cell>
          <cell r="F62">
            <v>3212</v>
          </cell>
          <cell r="G62">
            <v>3560</v>
          </cell>
          <cell r="H62">
            <v>1509</v>
          </cell>
        </row>
        <row r="63">
          <cell r="A63" t="str">
            <v>EDMFA06A6</v>
          </cell>
          <cell r="B63">
            <v>394</v>
          </cell>
          <cell r="C63">
            <v>492.5</v>
          </cell>
          <cell r="D63">
            <v>334.9</v>
          </cell>
          <cell r="E63">
            <v>3743</v>
          </cell>
          <cell r="F63">
            <v>3270</v>
          </cell>
          <cell r="G63">
            <v>3625</v>
          </cell>
          <cell r="H63">
            <v>1537</v>
          </cell>
        </row>
        <row r="64">
          <cell r="A64" t="str">
            <v>EDMFA10A6</v>
          </cell>
          <cell r="B64">
            <v>402</v>
          </cell>
          <cell r="C64">
            <v>502.5</v>
          </cell>
          <cell r="D64">
            <v>341.7</v>
          </cell>
          <cell r="E64">
            <v>3819</v>
          </cell>
          <cell r="F64">
            <v>3337</v>
          </cell>
          <cell r="G64">
            <v>3698</v>
          </cell>
          <cell r="H64">
            <v>1568</v>
          </cell>
        </row>
        <row r="65">
          <cell r="A65" t="str">
            <v>EDMFA12A6</v>
          </cell>
          <cell r="B65">
            <v>425</v>
          </cell>
          <cell r="C65">
            <v>531.29999999999995</v>
          </cell>
          <cell r="D65">
            <v>361.3</v>
          </cell>
          <cell r="E65">
            <v>4037.5</v>
          </cell>
          <cell r="F65">
            <v>3528</v>
          </cell>
          <cell r="G65">
            <v>3910</v>
          </cell>
          <cell r="H65">
            <v>1658</v>
          </cell>
        </row>
        <row r="66">
          <cell r="A66" t="str">
            <v>EDMFA18A6</v>
          </cell>
          <cell r="B66">
            <v>433</v>
          </cell>
          <cell r="C66">
            <v>541.29999999999995</v>
          </cell>
          <cell r="D66">
            <v>368.1</v>
          </cell>
          <cell r="E66">
            <v>4113.5</v>
          </cell>
          <cell r="F66">
            <v>3594</v>
          </cell>
          <cell r="G66">
            <v>3984</v>
          </cell>
          <cell r="H66">
            <v>1689</v>
          </cell>
        </row>
        <row r="67">
          <cell r="A67" t="str">
            <v>E2MV207A6</v>
          </cell>
          <cell r="B67">
            <v>34</v>
          </cell>
          <cell r="C67">
            <v>42.5</v>
          </cell>
          <cell r="D67">
            <v>28.9</v>
          </cell>
          <cell r="E67">
            <v>323</v>
          </cell>
          <cell r="F67">
            <v>282</v>
          </cell>
          <cell r="G67">
            <v>313</v>
          </cell>
          <cell r="H67">
            <v>133</v>
          </cell>
        </row>
        <row r="68">
          <cell r="A68" t="str">
            <v>E2MV210A6</v>
          </cell>
          <cell r="B68">
            <v>36</v>
          </cell>
          <cell r="C68">
            <v>45</v>
          </cell>
          <cell r="D68">
            <v>30.6</v>
          </cell>
          <cell r="E68">
            <v>342</v>
          </cell>
          <cell r="F68">
            <v>299</v>
          </cell>
          <cell r="G68">
            <v>331</v>
          </cell>
          <cell r="H68">
            <v>140</v>
          </cell>
        </row>
        <row r="69">
          <cell r="A69" t="str">
            <v>EAH04A6</v>
          </cell>
          <cell r="B69">
            <v>58</v>
          </cell>
          <cell r="C69">
            <v>72.5</v>
          </cell>
          <cell r="D69">
            <v>49.3</v>
          </cell>
          <cell r="E69">
            <v>551</v>
          </cell>
          <cell r="F69">
            <v>481</v>
          </cell>
          <cell r="G69">
            <v>534</v>
          </cell>
          <cell r="H69">
            <v>226</v>
          </cell>
        </row>
        <row r="70">
          <cell r="A70" t="str">
            <v>EAH07A6</v>
          </cell>
          <cell r="B70">
            <v>66</v>
          </cell>
          <cell r="C70">
            <v>82.5</v>
          </cell>
          <cell r="D70">
            <v>56.1</v>
          </cell>
          <cell r="E70">
            <v>627</v>
          </cell>
          <cell r="F70">
            <v>548</v>
          </cell>
          <cell r="G70">
            <v>607</v>
          </cell>
          <cell r="H70">
            <v>257</v>
          </cell>
        </row>
        <row r="71">
          <cell r="A71" t="str">
            <v>EAH10A6</v>
          </cell>
          <cell r="B71">
            <v>86</v>
          </cell>
          <cell r="C71">
            <v>107.5</v>
          </cell>
          <cell r="D71">
            <v>73.099999999999994</v>
          </cell>
          <cell r="E71">
            <v>817</v>
          </cell>
          <cell r="F71">
            <v>714</v>
          </cell>
          <cell r="G71">
            <v>791</v>
          </cell>
          <cell r="H71">
            <v>335</v>
          </cell>
        </row>
        <row r="72">
          <cell r="A72" t="str">
            <v>E2MV307A6</v>
          </cell>
          <cell r="B72">
            <v>62</v>
          </cell>
          <cell r="C72">
            <v>77.5</v>
          </cell>
          <cell r="D72">
            <v>52.7</v>
          </cell>
          <cell r="E72">
            <v>589</v>
          </cell>
          <cell r="F72">
            <v>515</v>
          </cell>
          <cell r="G72">
            <v>570</v>
          </cell>
          <cell r="H72">
            <v>242</v>
          </cell>
        </row>
        <row r="73">
          <cell r="A73" t="str">
            <v>E2MV310A6</v>
          </cell>
          <cell r="B73">
            <v>62</v>
          </cell>
          <cell r="C73">
            <v>77.5</v>
          </cell>
          <cell r="D73">
            <v>52.7</v>
          </cell>
          <cell r="E73">
            <v>589</v>
          </cell>
          <cell r="F73">
            <v>515</v>
          </cell>
          <cell r="G73">
            <v>570</v>
          </cell>
          <cell r="H73">
            <v>242</v>
          </cell>
        </row>
        <row r="74">
          <cell r="A74" t="str">
            <v>EPIB6</v>
          </cell>
          <cell r="B74">
            <v>57</v>
          </cell>
          <cell r="C74">
            <v>71.3</v>
          </cell>
          <cell r="D74">
            <v>48.5</v>
          </cell>
          <cell r="E74">
            <v>541.5</v>
          </cell>
          <cell r="F74">
            <v>473.1</v>
          </cell>
          <cell r="G74">
            <v>524.4</v>
          </cell>
          <cell r="H74">
            <v>222</v>
          </cell>
        </row>
        <row r="75">
          <cell r="A75" t="str">
            <v>MERCA</v>
          </cell>
          <cell r="B75">
            <v>51</v>
          </cell>
          <cell r="C75">
            <v>63.8</v>
          </cell>
          <cell r="D75">
            <v>43.4</v>
          </cell>
          <cell r="E75">
            <v>484.5</v>
          </cell>
          <cell r="F75">
            <v>423.3</v>
          </cell>
          <cell r="G75">
            <v>469.2</v>
          </cell>
          <cell r="H75">
            <v>199</v>
          </cell>
        </row>
        <row r="76">
          <cell r="A76" t="str">
            <v>SRC-COB</v>
          </cell>
          <cell r="B76">
            <v>26</v>
          </cell>
          <cell r="C76">
            <v>32.5</v>
          </cell>
          <cell r="D76">
            <v>22.1</v>
          </cell>
          <cell r="E76">
            <v>247</v>
          </cell>
          <cell r="F76">
            <v>215.8</v>
          </cell>
          <cell r="G76">
            <v>239.2</v>
          </cell>
          <cell r="H76">
            <v>101</v>
          </cell>
        </row>
        <row r="77">
          <cell r="A77" t="str">
            <v>SRC-HPB</v>
          </cell>
          <cell r="B77">
            <v>26</v>
          </cell>
          <cell r="C77">
            <v>32.5</v>
          </cell>
          <cell r="D77">
            <v>22.1</v>
          </cell>
          <cell r="E77">
            <v>247</v>
          </cell>
          <cell r="F77">
            <v>215.8</v>
          </cell>
          <cell r="G77">
            <v>239.2</v>
          </cell>
          <cell r="H77">
            <v>101</v>
          </cell>
        </row>
        <row r="78">
          <cell r="A78" t="str">
            <v>WRC-COB</v>
          </cell>
          <cell r="B78">
            <v>10</v>
          </cell>
          <cell r="C78">
            <v>12.5</v>
          </cell>
          <cell r="D78">
            <v>8.5</v>
          </cell>
          <cell r="E78">
            <v>95</v>
          </cell>
          <cell r="F78">
            <v>83</v>
          </cell>
          <cell r="G78">
            <v>92</v>
          </cell>
          <cell r="H78">
            <v>39</v>
          </cell>
        </row>
        <row r="79">
          <cell r="A79" t="str">
            <v>WRC-HPB</v>
          </cell>
          <cell r="B79">
            <v>10</v>
          </cell>
          <cell r="C79">
            <v>12.5</v>
          </cell>
          <cell r="D79">
            <v>8.5</v>
          </cell>
          <cell r="E79">
            <v>95</v>
          </cell>
          <cell r="F79">
            <v>83</v>
          </cell>
          <cell r="G79">
            <v>92</v>
          </cell>
          <cell r="H79">
            <v>39</v>
          </cell>
        </row>
        <row r="80">
          <cell r="A80" t="str">
            <v>DCP900TB</v>
          </cell>
          <cell r="B80">
            <v>102</v>
          </cell>
          <cell r="C80">
            <v>127.5</v>
          </cell>
          <cell r="D80">
            <v>86.7</v>
          </cell>
          <cell r="E80">
            <v>969</v>
          </cell>
          <cell r="F80">
            <v>846.6</v>
          </cell>
          <cell r="G80">
            <v>938.4</v>
          </cell>
          <cell r="H80">
            <v>398</v>
          </cell>
        </row>
        <row r="81">
          <cell r="A81" t="str">
            <v>DCP900FB</v>
          </cell>
          <cell r="B81">
            <v>102</v>
          </cell>
          <cell r="C81">
            <v>127.5</v>
          </cell>
          <cell r="D81">
            <v>86.7</v>
          </cell>
          <cell r="E81">
            <v>969</v>
          </cell>
          <cell r="F81">
            <v>846.6</v>
          </cell>
          <cell r="G81">
            <v>938.4</v>
          </cell>
          <cell r="H81">
            <v>398</v>
          </cell>
        </row>
        <row r="82">
          <cell r="A82" t="str">
            <v>DCP600TB</v>
          </cell>
          <cell r="B82">
            <v>66</v>
          </cell>
          <cell r="C82">
            <v>82.5</v>
          </cell>
          <cell r="D82">
            <v>56.1</v>
          </cell>
          <cell r="E82">
            <v>627</v>
          </cell>
          <cell r="F82">
            <v>547.79999999999995</v>
          </cell>
          <cell r="G82">
            <v>607.20000000000005</v>
          </cell>
          <cell r="H82">
            <v>257</v>
          </cell>
        </row>
        <row r="83">
          <cell r="A83" t="str">
            <v>EC8100A</v>
          </cell>
          <cell r="B83">
            <v>31</v>
          </cell>
          <cell r="C83">
            <v>38.799999999999997</v>
          </cell>
          <cell r="D83">
            <v>26.4</v>
          </cell>
          <cell r="E83">
            <v>294.5</v>
          </cell>
          <cell r="F83">
            <v>257.3</v>
          </cell>
          <cell r="G83">
            <v>285.2</v>
          </cell>
          <cell r="H83">
            <v>121</v>
          </cell>
        </row>
        <row r="84">
          <cell r="A84" t="str">
            <v>MCWCN</v>
          </cell>
          <cell r="B84">
            <v>56</v>
          </cell>
          <cell r="C84">
            <v>70</v>
          </cell>
          <cell r="D84">
            <v>47.6</v>
          </cell>
          <cell r="E84">
            <v>532</v>
          </cell>
          <cell r="F84">
            <v>464.8</v>
          </cell>
          <cell r="G84">
            <v>515.20000000000005</v>
          </cell>
          <cell r="H84">
            <v>218</v>
          </cell>
        </row>
        <row r="85">
          <cell r="A85" t="str">
            <v>MCWHN</v>
          </cell>
          <cell r="B85">
            <v>112</v>
          </cell>
          <cell r="C85">
            <v>140</v>
          </cell>
          <cell r="D85">
            <v>95.2</v>
          </cell>
          <cell r="E85">
            <v>1064</v>
          </cell>
          <cell r="F85">
            <v>929.6</v>
          </cell>
          <cell r="G85">
            <v>1030.4000000000001</v>
          </cell>
          <cell r="H85">
            <v>437</v>
          </cell>
        </row>
        <row r="86">
          <cell r="A86" t="str">
            <v>MCKCW2T3VN</v>
          </cell>
          <cell r="B86">
            <v>56</v>
          </cell>
          <cell r="C86">
            <v>70</v>
          </cell>
          <cell r="D86">
            <v>47.6</v>
          </cell>
          <cell r="E86">
            <v>532</v>
          </cell>
          <cell r="F86">
            <v>464.8</v>
          </cell>
          <cell r="G86">
            <v>515.20000000000005</v>
          </cell>
          <cell r="H86">
            <v>218</v>
          </cell>
        </row>
        <row r="87">
          <cell r="A87" t="str">
            <v>MCKAW2T3VN</v>
          </cell>
          <cell r="B87">
            <v>56</v>
          </cell>
          <cell r="C87">
            <v>70</v>
          </cell>
          <cell r="D87">
            <v>47.6</v>
          </cell>
          <cell r="E87">
            <v>532</v>
          </cell>
          <cell r="F87">
            <v>464.8</v>
          </cell>
          <cell r="G87">
            <v>515.20000000000005</v>
          </cell>
          <cell r="H87">
            <v>218</v>
          </cell>
        </row>
        <row r="88">
          <cell r="A88" t="str">
            <v>MCKAWH4T3VN</v>
          </cell>
          <cell r="B88">
            <v>102</v>
          </cell>
          <cell r="C88">
            <v>127.5</v>
          </cell>
          <cell r="D88">
            <v>86.7</v>
          </cell>
          <cell r="E88">
            <v>969</v>
          </cell>
          <cell r="F88">
            <v>846.6</v>
          </cell>
          <cell r="G88">
            <v>938.4</v>
          </cell>
          <cell r="H88">
            <v>398</v>
          </cell>
        </row>
        <row r="89">
          <cell r="A89" t="str">
            <v>FM_EH04</v>
          </cell>
          <cell r="B89">
            <v>103</v>
          </cell>
          <cell r="C89">
            <v>128.80000000000001</v>
          </cell>
          <cell r="D89">
            <v>87.6</v>
          </cell>
          <cell r="E89">
            <v>978.5</v>
          </cell>
          <cell r="F89">
            <v>854.9</v>
          </cell>
          <cell r="G89">
            <v>947.6</v>
          </cell>
          <cell r="H89">
            <v>402</v>
          </cell>
        </row>
        <row r="90">
          <cell r="A90" t="str">
            <v>FM_EH07</v>
          </cell>
          <cell r="B90">
            <v>114</v>
          </cell>
          <cell r="C90">
            <v>142.5</v>
          </cell>
          <cell r="D90">
            <v>96.9</v>
          </cell>
          <cell r="E90">
            <v>1083</v>
          </cell>
          <cell r="F90">
            <v>946</v>
          </cell>
          <cell r="G90">
            <v>1049</v>
          </cell>
          <cell r="H90">
            <v>445</v>
          </cell>
        </row>
        <row r="91">
          <cell r="A91" t="str">
            <v>FM_EH10</v>
          </cell>
          <cell r="B91">
            <v>121</v>
          </cell>
          <cell r="C91">
            <v>151.30000000000001</v>
          </cell>
          <cell r="D91">
            <v>102.9</v>
          </cell>
          <cell r="E91">
            <v>1149.5</v>
          </cell>
          <cell r="F91">
            <v>1004</v>
          </cell>
          <cell r="G91">
            <v>1113</v>
          </cell>
          <cell r="H91">
            <v>472</v>
          </cell>
        </row>
        <row r="92">
          <cell r="A92" t="str">
            <v>FWEC1A</v>
          </cell>
          <cell r="B92">
            <v>36</v>
          </cell>
          <cell r="C92">
            <v>45</v>
          </cell>
          <cell r="D92">
            <v>30.6</v>
          </cell>
          <cell r="E92">
            <v>342</v>
          </cell>
          <cell r="F92">
            <v>299</v>
          </cell>
          <cell r="G92">
            <v>331</v>
          </cell>
          <cell r="H92">
            <v>140</v>
          </cell>
        </row>
        <row r="93">
          <cell r="A93" t="str">
            <v>FWEC2A</v>
          </cell>
          <cell r="B93">
            <v>56</v>
          </cell>
          <cell r="C93">
            <v>70</v>
          </cell>
          <cell r="D93">
            <v>47.6</v>
          </cell>
          <cell r="E93">
            <v>532</v>
          </cell>
          <cell r="F93">
            <v>465</v>
          </cell>
          <cell r="G93">
            <v>515</v>
          </cell>
          <cell r="H93">
            <v>218</v>
          </cell>
        </row>
        <row r="94">
          <cell r="A94" t="str">
            <v>FWEC3A</v>
          </cell>
          <cell r="B94">
            <v>77</v>
          </cell>
          <cell r="C94">
            <v>96.3</v>
          </cell>
          <cell r="D94">
            <v>65.5</v>
          </cell>
          <cell r="E94">
            <v>731.5</v>
          </cell>
          <cell r="F94">
            <v>639</v>
          </cell>
          <cell r="G94">
            <v>708</v>
          </cell>
          <cell r="H94">
            <v>300</v>
          </cell>
        </row>
        <row r="95">
          <cell r="A95" t="str">
            <v>FWECKA</v>
          </cell>
          <cell r="B95">
            <v>6</v>
          </cell>
          <cell r="C95">
            <v>7.5</v>
          </cell>
          <cell r="D95">
            <v>5.0999999999999996</v>
          </cell>
          <cell r="E95">
            <v>57</v>
          </cell>
          <cell r="F95">
            <v>50</v>
          </cell>
          <cell r="G95">
            <v>55</v>
          </cell>
          <cell r="H95">
            <v>23</v>
          </cell>
        </row>
        <row r="96">
          <cell r="A96" t="str">
            <v>FWTSKA</v>
          </cell>
          <cell r="B96">
            <v>4</v>
          </cell>
          <cell r="C96">
            <v>5</v>
          </cell>
          <cell r="D96">
            <v>3.4</v>
          </cell>
          <cell r="E96">
            <v>38</v>
          </cell>
          <cell r="F96">
            <v>33</v>
          </cell>
          <cell r="G96">
            <v>37</v>
          </cell>
          <cell r="H96">
            <v>16</v>
          </cell>
        </row>
        <row r="97">
          <cell r="A97" t="str">
            <v>FWHSKA</v>
          </cell>
          <cell r="B97">
            <v>9</v>
          </cell>
          <cell r="C97">
            <v>11.3</v>
          </cell>
          <cell r="D97">
            <v>7.7</v>
          </cell>
          <cell r="E97">
            <v>85.5</v>
          </cell>
          <cell r="F97">
            <v>75</v>
          </cell>
          <cell r="G97">
            <v>83</v>
          </cell>
          <cell r="H97">
            <v>35</v>
          </cell>
        </row>
        <row r="98">
          <cell r="A98" t="str">
            <v>BRC315D</v>
          </cell>
          <cell r="B98">
            <v>45</v>
          </cell>
          <cell r="C98">
            <v>56.3</v>
          </cell>
          <cell r="D98">
            <v>38.299999999999997</v>
          </cell>
          <cell r="E98">
            <v>427.5</v>
          </cell>
          <cell r="F98">
            <v>374</v>
          </cell>
          <cell r="G98">
            <v>414</v>
          </cell>
          <cell r="H98">
            <v>176</v>
          </cell>
        </row>
        <row r="99">
          <cell r="A99" t="str">
            <v>EKFCMBCB</v>
          </cell>
          <cell r="B99">
            <v>36</v>
          </cell>
          <cell r="C99">
            <v>45</v>
          </cell>
          <cell r="D99">
            <v>30.6</v>
          </cell>
          <cell r="E99">
            <v>342</v>
          </cell>
          <cell r="F99">
            <v>299</v>
          </cell>
          <cell r="G99">
            <v>331</v>
          </cell>
          <cell r="H99">
            <v>140</v>
          </cell>
        </row>
        <row r="100">
          <cell r="A100" t="str">
            <v>EKMV2C09B</v>
          </cell>
          <cell r="B100">
            <v>65</v>
          </cell>
          <cell r="C100">
            <v>81.3</v>
          </cell>
          <cell r="D100">
            <v>55.3</v>
          </cell>
          <cell r="E100">
            <v>617.5</v>
          </cell>
          <cell r="F100">
            <v>540</v>
          </cell>
          <cell r="G100">
            <v>598</v>
          </cell>
          <cell r="H100">
            <v>254</v>
          </cell>
        </row>
        <row r="101">
          <cell r="A101" t="str">
            <v>EKMV3C09B</v>
          </cell>
          <cell r="B101">
            <v>80</v>
          </cell>
          <cell r="C101">
            <v>100</v>
          </cell>
          <cell r="D101">
            <v>68</v>
          </cell>
          <cell r="E101">
            <v>760</v>
          </cell>
          <cell r="F101">
            <v>664</v>
          </cell>
          <cell r="G101">
            <v>736</v>
          </cell>
          <cell r="H101">
            <v>312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fancoil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904"/>
      <sheetName val="16 03 2015"/>
      <sheetName val="UEL 19 05 2015"/>
      <sheetName val="Daichi 01 07 201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escriptions"/>
      <sheetName val="Combination table"/>
      <sheetName val="Digit1-11"/>
      <sheetName val="Digit12"/>
      <sheetName val="Digit13"/>
      <sheetName val="Digit14"/>
      <sheetName val="Digit15"/>
      <sheetName val="Digit16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cond 29032007"/>
      <sheetName val="Data07"/>
      <sheetName val="OOL29.03"/>
    </sheetNames>
    <sheetDataSet>
      <sheetData sheetId="0" refreshError="1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General Request"/>
      <sheetName val="Open Requests"/>
      <sheetName val="ASCodes"/>
      <sheetName val="Temp"/>
      <sheetName val="ASCodesRealignment"/>
      <sheetName val="Log"/>
      <sheetName val="PrintA4"/>
      <sheetName val="CompleteRequests"/>
      <sheetName val="Support"/>
      <sheetName val="System"/>
    </sheetNames>
    <sheetDataSet>
      <sheetData sheetId="0" refreshError="1">
        <row r="4">
          <cell r="A4" t="str">
            <v>Creation</v>
          </cell>
          <cell r="B4" t="str">
            <v>Draft</v>
          </cell>
          <cell r="C4" t="str">
            <v>Planning Material</v>
          </cell>
          <cell r="D4" t="str">
            <v>Yes</v>
          </cell>
          <cell r="E4" t="str">
            <v>NA = N.A.</v>
          </cell>
          <cell r="F4" t="str">
            <v>N = N.A.</v>
          </cell>
          <cell r="G4" t="str">
            <v>NA = N.A.</v>
          </cell>
          <cell r="H4" t="str">
            <v>YY = CE req if sold in EU+CE unit</v>
          </cell>
          <cell r="I4" t="str">
            <v>CA = Carton</v>
          </cell>
          <cell r="J4" t="str">
            <v>Yes</v>
          </cell>
          <cell r="K4" t="str">
            <v>Yes</v>
          </cell>
          <cell r="L4" t="str">
            <v>IN = Indoor</v>
          </cell>
          <cell r="M4" t="str">
            <v>001 = N.A.</v>
          </cell>
          <cell r="N4" t="str">
            <v>000 = N.A.</v>
          </cell>
          <cell r="O4" t="str">
            <v>000 = N.A.</v>
          </cell>
          <cell r="P4" t="str">
            <v>000 = N.A.</v>
          </cell>
          <cell r="Q4" t="str">
            <v>000 = N.A.</v>
          </cell>
          <cell r="R4" t="str">
            <v>000 = N.A.</v>
          </cell>
          <cell r="S4" t="str">
            <v>001 = ACCESSORIES</v>
          </cell>
          <cell r="T4" t="str">
            <v>001 = 2WAY</v>
          </cell>
          <cell r="U4" t="str">
            <v>001 = 2 WAY</v>
          </cell>
          <cell r="V4" t="str">
            <v xml:space="preserve">001 = DX </v>
          </cell>
          <cell r="W4" t="str">
            <v>BE</v>
          </cell>
          <cell r="X4" t="str">
            <v>K = Kanaoka</v>
          </cell>
          <cell r="Y4" t="str">
            <v>DENV</v>
          </cell>
          <cell r="Z4" t="str">
            <v>AD = Andorra</v>
          </cell>
        </row>
        <row r="5">
          <cell r="A5" t="str">
            <v>Modification</v>
          </cell>
          <cell r="B5" t="str">
            <v>Print</v>
          </cell>
          <cell r="C5" t="str">
            <v>Approved Creation</v>
          </cell>
          <cell r="D5" t="str">
            <v>No</v>
          </cell>
          <cell r="E5" t="str">
            <v>KW = kiloWatt</v>
          </cell>
          <cell r="F5" t="str">
            <v>0 = No Inverter</v>
          </cell>
          <cell r="G5" t="str">
            <v>VJ = 1P, 208/230V, 60Hz</v>
          </cell>
          <cell r="H5" t="str">
            <v>YN = CE req if sold in EU+No CEunit</v>
          </cell>
          <cell r="I5" t="str">
            <v>PS = PS Carton</v>
          </cell>
          <cell r="J5" t="str">
            <v>No</v>
          </cell>
          <cell r="K5" t="str">
            <v>No</v>
          </cell>
          <cell r="L5" t="str">
            <v>OUT = Outdoor</v>
          </cell>
          <cell r="M5" t="str">
            <v>003 = 2-Blow Cassette</v>
          </cell>
          <cell r="N5" t="str">
            <v>001 = C/O</v>
          </cell>
          <cell r="O5" t="str">
            <v>001 = R-22</v>
          </cell>
          <cell r="P5" t="str">
            <v>001 = 50</v>
          </cell>
          <cell r="Q5" t="str">
            <v>001 = DAIKIN</v>
          </cell>
          <cell r="R5" t="str">
            <v>001 = Centrifugal</v>
          </cell>
          <cell r="S5" t="str">
            <v>002 = CASSETTE</v>
          </cell>
          <cell r="T5" t="str">
            <v>002 = 2X2 CASSETTE</v>
          </cell>
          <cell r="U5" t="str">
            <v>002 = 2X2 CASSETTE</v>
          </cell>
          <cell r="V5" t="str">
            <v xml:space="preserve">002 = Applied </v>
          </cell>
          <cell r="W5" t="str">
            <v>JP</v>
          </cell>
          <cell r="X5" t="str">
            <v>S = Rinkai</v>
          </cell>
          <cell r="Y5" t="str">
            <v>DASA</v>
          </cell>
          <cell r="Z5" t="str">
            <v>AE = Utd.Arab Emir.</v>
          </cell>
        </row>
        <row r="6">
          <cell r="A6" t="str">
            <v>Flag for Deletion</v>
          </cell>
          <cell r="B6" t="str">
            <v>Final</v>
          </cell>
          <cell r="C6" t="str">
            <v>Final Creation</v>
          </cell>
          <cell r="E6" t="str">
            <v>KCAL = kcal per hour</v>
          </cell>
          <cell r="F6" t="str">
            <v>1 = Inverter</v>
          </cell>
          <cell r="G6" t="str">
            <v>VM = 1P, 220-240V/220-230V, 50-60Hz</v>
          </cell>
          <cell r="H6" t="str">
            <v>NN = No CE req if sold in EU+No CE</v>
          </cell>
          <cell r="I6" t="str">
            <v>CR = Crate</v>
          </cell>
          <cell r="L6" t="str">
            <v>NA = N.A.</v>
          </cell>
          <cell r="M6" t="str">
            <v>004 = 4-Blow Cassette</v>
          </cell>
          <cell r="N6" t="str">
            <v>002 = H/P</v>
          </cell>
          <cell r="O6" t="str">
            <v>002 = R-407C</v>
          </cell>
          <cell r="P6" t="str">
            <v>002 = 60</v>
          </cell>
          <cell r="Q6" t="str">
            <v>002 = PANASONIC</v>
          </cell>
          <cell r="R6" t="str">
            <v>002 = Herm Reci</v>
          </cell>
          <cell r="S6" t="str">
            <v>003 = CEIL SUS CAS</v>
          </cell>
          <cell r="T6" t="str">
            <v>003 = 3X3 CASSETTE</v>
          </cell>
          <cell r="U6" t="str">
            <v>003 = 4 WAY BLOW CASSETTE</v>
          </cell>
          <cell r="V6" t="str">
            <v xml:space="preserve">003 = Heating </v>
          </cell>
          <cell r="W6" t="str">
            <v>TH</v>
          </cell>
          <cell r="X6" t="str">
            <v>Y = Yodogawa</v>
          </cell>
          <cell r="Y6" t="str">
            <v>Middle-East</v>
          </cell>
          <cell r="Z6" t="str">
            <v>AF = Afghanistan</v>
          </cell>
        </row>
        <row r="7">
          <cell r="A7" t="str">
            <v>Unflag for Deletion</v>
          </cell>
          <cell r="C7" t="str">
            <v>Derived Materials</v>
          </cell>
          <cell r="E7" t="str">
            <v>HP = Horse Power</v>
          </cell>
          <cell r="G7" t="str">
            <v>V2 = 1P,220V, 50Hz</v>
          </cell>
          <cell r="I7" t="str">
            <v>CS = Case - do not use</v>
          </cell>
          <cell r="M7" t="str">
            <v>005 = Aircooled Chiller</v>
          </cell>
          <cell r="N7" t="str">
            <v>003 = H/R</v>
          </cell>
          <cell r="O7" t="str">
            <v>003 = R-134A</v>
          </cell>
          <cell r="P7" t="str">
            <v>003 = 50/60</v>
          </cell>
          <cell r="Q7" t="str">
            <v>003 = HAPPEL</v>
          </cell>
          <cell r="R7" t="str">
            <v>004 = Other compressor</v>
          </cell>
          <cell r="S7" t="str">
            <v>004 = CEIL SUS</v>
          </cell>
          <cell r="T7" t="str">
            <v>004 = 4WAY</v>
          </cell>
          <cell r="U7" t="str">
            <v>004 = 4 WAY</v>
          </cell>
          <cell r="V7" t="str">
            <v xml:space="preserve">004 = Refrigeration </v>
          </cell>
          <cell r="W7" t="str">
            <v>CN</v>
          </cell>
          <cell r="X7" t="str">
            <v>B = Shiga</v>
          </cell>
          <cell r="Y7" t="str">
            <v>DENV + DASA</v>
          </cell>
          <cell r="Z7" t="str">
            <v>AG = Antigua/Barbuda</v>
          </cell>
        </row>
        <row r="8">
          <cell r="A8" t="str">
            <v>New batch</v>
          </cell>
          <cell r="C8" t="str">
            <v>Non Daikin</v>
          </cell>
          <cell r="E8" t="str">
            <v>BTUH = Btu/h</v>
          </cell>
          <cell r="G8" t="str">
            <v>V = 1P, 200V, 50-60Hz</v>
          </cell>
          <cell r="I8" t="str">
            <v>DR = Drum</v>
          </cell>
          <cell r="M8" t="str">
            <v>006 = Air Purifier</v>
          </cell>
          <cell r="N8" t="str">
            <v>004 = 2-Pipe Fan Coil</v>
          </cell>
          <cell r="O8" t="str">
            <v>004 = R-410A</v>
          </cell>
          <cell r="Q8" t="str">
            <v>004 = TRANE</v>
          </cell>
          <cell r="R8" t="str">
            <v>005 = Rotary</v>
          </cell>
          <cell r="S8" t="str">
            <v>005 = CORNER</v>
          </cell>
          <cell r="T8" t="str">
            <v>005 = ACCESSORIES</v>
          </cell>
          <cell r="U8" t="str">
            <v>005 = ACCESSORIES</v>
          </cell>
          <cell r="V8" t="str">
            <v>005 = Services</v>
          </cell>
          <cell r="W8" t="str">
            <v>IT</v>
          </cell>
          <cell r="X8" t="str">
            <v>DIT = Daikin Industries Thailand</v>
          </cell>
          <cell r="Y8" t="str">
            <v>DENV + Middle-East</v>
          </cell>
          <cell r="Z8" t="str">
            <v>AI = Anguilla</v>
          </cell>
        </row>
        <row r="9">
          <cell r="A9" t="str">
            <v>Extend plant</v>
          </cell>
          <cell r="E9" t="str">
            <v>M3H = M3/hour</v>
          </cell>
          <cell r="G9" t="str">
            <v>VL = 1P, 220V, 60Hz</v>
          </cell>
          <cell r="I9" t="str">
            <v>PC = Pallet Carton</v>
          </cell>
          <cell r="M9" t="str">
            <v>007 = Built in</v>
          </cell>
          <cell r="N9" t="str">
            <v>006 = 4-Pipe Fan Coil</v>
          </cell>
          <cell r="O9" t="str">
            <v>005 = UNIFIED</v>
          </cell>
          <cell r="Q9" t="str">
            <v>005 = AJ-TECH</v>
          </cell>
          <cell r="R9" t="str">
            <v>006 = Screw</v>
          </cell>
          <cell r="S9" t="str">
            <v>006 = DUCT</v>
          </cell>
          <cell r="T9" t="str">
            <v>006 = A-low</v>
          </cell>
          <cell r="U9" t="str">
            <v>006 = A-low</v>
          </cell>
          <cell r="V9" t="str">
            <v xml:space="preserve">006 = General </v>
          </cell>
          <cell r="W9" t="str">
            <v>CZ</v>
          </cell>
          <cell r="X9" t="str">
            <v>DIS = Daikin Industries Shangai</v>
          </cell>
          <cell r="Y9" t="str">
            <v>DASA + Middle-East</v>
          </cell>
          <cell r="Z9" t="str">
            <v>AL = Albania</v>
          </cell>
        </row>
        <row r="10">
          <cell r="G10" t="str">
            <v xml:space="preserve">V1 = 1P, 220V-240V, 50Hz </v>
          </cell>
          <cell r="I10" t="str">
            <v>PT = Pallet</v>
          </cell>
          <cell r="M10" t="str">
            <v>009 = Corner</v>
          </cell>
          <cell r="N10" t="str">
            <v>008 = Unified</v>
          </cell>
          <cell r="O10" t="str">
            <v>008 = R-404A</v>
          </cell>
          <cell r="Q10" t="str">
            <v>006 = AIRMAT</v>
          </cell>
          <cell r="R10" t="str">
            <v>007 = Scroll</v>
          </cell>
          <cell r="S10" t="str">
            <v>007 = FLEXI</v>
          </cell>
          <cell r="T10" t="str">
            <v>007 = A-mid</v>
          </cell>
          <cell r="U10" t="str">
            <v>007 = ALS</v>
          </cell>
          <cell r="W10" t="str">
            <v>MY</v>
          </cell>
          <cell r="X10" t="str">
            <v>DAS = Daikin Australia</v>
          </cell>
          <cell r="Y10" t="str">
            <v>DENV + DASA + Middle-East</v>
          </cell>
          <cell r="Z10" t="str">
            <v>AM = Armenia</v>
          </cell>
        </row>
        <row r="11">
          <cell r="G11" t="str">
            <v xml:space="preserve">V3 = 1P, 230V, 50Hz </v>
          </cell>
          <cell r="I11" t="str">
            <v>SF = Stretch Foil</v>
          </cell>
          <cell r="M11" t="str">
            <v>013 = Duct</v>
          </cell>
          <cell r="N11" t="str">
            <v>009 = H/O</v>
          </cell>
          <cell r="O11" t="str">
            <v>009 = R-744</v>
          </cell>
          <cell r="Q11" t="str">
            <v>007 = AISIN</v>
          </cell>
          <cell r="R11" t="str">
            <v>008 = Semi-herm Reci</v>
          </cell>
          <cell r="S11" t="str">
            <v>008 = FLOOR</v>
          </cell>
          <cell r="T11" t="str">
            <v>008 = C/O</v>
          </cell>
          <cell r="U11" t="str">
            <v>008 = A-mid</v>
          </cell>
          <cell r="W11" t="str">
            <v>GB</v>
          </cell>
          <cell r="X11" t="str">
            <v>DENV = Daikin Europe NV</v>
          </cell>
          <cell r="Z11" t="str">
            <v>AN = Dutch Antilles</v>
          </cell>
        </row>
        <row r="12">
          <cell r="G12" t="str">
            <v xml:space="preserve">VE = 1P, 220V-240V/220V, 50/60Hz </v>
          </cell>
          <cell r="I12" t="str">
            <v>NA = Not applicable</v>
          </cell>
          <cell r="M12" t="str">
            <v>014 = Flexi</v>
          </cell>
          <cell r="N12" t="str">
            <v>010 = 2-Pipe AHU</v>
          </cell>
          <cell r="Q12" t="str">
            <v>008 = Siesta by Daikin</v>
          </cell>
          <cell r="R12" t="str">
            <v>009 = Swing</v>
          </cell>
          <cell r="S12" t="str">
            <v>009 = GBM</v>
          </cell>
          <cell r="T12" t="str">
            <v>009 = CEIL SUS</v>
          </cell>
          <cell r="U12" t="str">
            <v>009 = C/O</v>
          </cell>
          <cell r="W12" t="str">
            <v>DE</v>
          </cell>
          <cell r="X12" t="str">
            <v>DAAL</v>
          </cell>
          <cell r="Z12" t="str">
            <v>AO = Angola</v>
          </cell>
        </row>
        <row r="13">
          <cell r="G13" t="str">
            <v>Z2 = 2P, 400V, 50Hz</v>
          </cell>
          <cell r="I13" t="str">
            <v>HDP = Heavy Duty Polythene</v>
          </cell>
          <cell r="M13" t="str">
            <v>015 = Floor</v>
          </cell>
          <cell r="N13" t="str">
            <v>011 = Heating</v>
          </cell>
          <cell r="Q13" t="str">
            <v>009 = Siesta Comfort</v>
          </cell>
          <cell r="R13" t="str">
            <v>010 = Hermetically sealed swing</v>
          </cell>
          <cell r="S13" t="str">
            <v>010 = GBS</v>
          </cell>
          <cell r="T13" t="str">
            <v>010 = CEIL SUS CAS</v>
          </cell>
          <cell r="U13" t="str">
            <v>010 = CEIL SUS</v>
          </cell>
          <cell r="X13" t="str">
            <v>DSL = Daikin India</v>
          </cell>
          <cell r="Z13" t="str">
            <v>AQ = Antarctica</v>
          </cell>
        </row>
        <row r="14">
          <cell r="G14" t="str">
            <v>W1 = 3NP, 400V, 50Hz</v>
          </cell>
          <cell r="M14" t="str">
            <v>016 = Header</v>
          </cell>
          <cell r="Q14" t="str">
            <v>010 = Siesta</v>
          </cell>
          <cell r="R14" t="str">
            <v>011 = Rotary hermetic</v>
          </cell>
          <cell r="S14" t="str">
            <v>011 = GMM</v>
          </cell>
          <cell r="T14" t="str">
            <v>011 = CORNER</v>
          </cell>
          <cell r="U14" t="str">
            <v>011 = CEIL SUS CAS</v>
          </cell>
          <cell r="X14" t="str">
            <v>DAT = Daikin Thailand</v>
          </cell>
          <cell r="Z14" t="str">
            <v>AR = Argentina</v>
          </cell>
        </row>
        <row r="15">
          <cell r="G15" t="str">
            <v>T1 = 3P, 230V, 50Hz</v>
          </cell>
          <cell r="M15" t="str">
            <v>017 = Joint</v>
          </cell>
          <cell r="Q15" t="str">
            <v xml:space="preserve">011 = Eco Comfort by Daikin </v>
          </cell>
          <cell r="R15" t="str">
            <v>012 = Rolling Piston</v>
          </cell>
          <cell r="S15" t="str">
            <v>012 = GMS</v>
          </cell>
          <cell r="T15" t="str">
            <v>012 = DUCT</v>
          </cell>
          <cell r="U15" t="str">
            <v>012 = CORNER</v>
          </cell>
          <cell r="X15" t="str">
            <v>DICZ = Daikin Czech</v>
          </cell>
          <cell r="Z15" t="str">
            <v>AS = Samoa, American</v>
          </cell>
        </row>
        <row r="16">
          <cell r="G16" t="str">
            <v>Y1 = 3P, 380V-415V, 50Hz</v>
          </cell>
          <cell r="M16" t="str">
            <v>018 = M/R</v>
          </cell>
          <cell r="Q16" t="str">
            <v>012 = McQuay</v>
          </cell>
          <cell r="R16" t="str">
            <v>013 = Hermetic Sealed scroll</v>
          </cell>
          <cell r="S16" t="str">
            <v>013 = HIGH AMBIENT</v>
          </cell>
          <cell r="T16" t="str">
            <v>013 = FLAT</v>
          </cell>
          <cell r="U16" t="str">
            <v>013 = DUCT</v>
          </cell>
          <cell r="X16" t="str">
            <v>ACE = Singapore</v>
          </cell>
          <cell r="Z16" t="str">
            <v>AT = Austria</v>
          </cell>
        </row>
        <row r="17">
          <cell r="G17" t="str">
            <v>YN = 3P, 400V, 50Hz</v>
          </cell>
          <cell r="M17" t="str">
            <v>019 = Marine</v>
          </cell>
          <cell r="Q17" t="str">
            <v>013 = JEH International</v>
          </cell>
          <cell r="R17" t="str">
            <v>014 = Tandem Rotary</v>
          </cell>
          <cell r="S17" t="str">
            <v>014 = MINI</v>
          </cell>
          <cell r="T17" t="str">
            <v>014 = FLOOR</v>
          </cell>
          <cell r="U17" t="str">
            <v>014 = DUCT OYL</v>
          </cell>
          <cell r="X17" t="str">
            <v>TRANE = Trane US</v>
          </cell>
          <cell r="Z17" t="str">
            <v>AU = Australia</v>
          </cell>
        </row>
        <row r="18">
          <cell r="G18" t="str">
            <v>YE = 3P,380-415V/400-440V,50/60Hz</v>
          </cell>
          <cell r="M18" t="str">
            <v>020 = Multi</v>
          </cell>
          <cell r="Q18" t="str">
            <v>014 = HOVAL</v>
          </cell>
          <cell r="R18" t="str">
            <v>015 = Twin Rotary</v>
          </cell>
          <cell r="S18" t="str">
            <v>015 = MINI VRV</v>
          </cell>
          <cell r="T18" t="str">
            <v>015 = GBM</v>
          </cell>
          <cell r="U18" t="str">
            <v>015 = DUCT R22</v>
          </cell>
          <cell r="X18" t="str">
            <v>MATSUS = Matsushita</v>
          </cell>
          <cell r="Z18" t="str">
            <v>AW = Aruba</v>
          </cell>
        </row>
        <row r="19">
          <cell r="G19" t="str">
            <v>TL = 3P, 220V, 60Hz</v>
          </cell>
          <cell r="M19" t="str">
            <v>021 = Pair</v>
          </cell>
          <cell r="Q19" t="str">
            <v>015 = GÜNTNER</v>
          </cell>
          <cell r="S19" t="str">
            <v>016 = N/A</v>
          </cell>
          <cell r="T19" t="str">
            <v>016 = GBS Inv</v>
          </cell>
          <cell r="U19" t="str">
            <v>016 = DUCT R410A / R407C</v>
          </cell>
          <cell r="X19" t="str">
            <v>TEBA = TEBA</v>
          </cell>
          <cell r="Z19" t="str">
            <v>AZ = Azerbaijan</v>
          </cell>
        </row>
        <row r="20">
          <cell r="G20" t="str">
            <v>YL = 3P, 380V, 60Hz</v>
          </cell>
          <cell r="M20" t="str">
            <v>022 = PCB</v>
          </cell>
          <cell r="Q20" t="str">
            <v>016 = Serenair</v>
          </cell>
          <cell r="S20" t="str">
            <v>017 = OUTDOOR INVERTER</v>
          </cell>
          <cell r="T20" t="str">
            <v>017 = GBS Non Inv</v>
          </cell>
          <cell r="U20" t="str">
            <v>017 = DUCT SC30</v>
          </cell>
          <cell r="X20" t="str">
            <v>GREE = GREE Electric Appliances China</v>
          </cell>
          <cell r="Z20" t="str">
            <v>BA = Bosnia-Herz.</v>
          </cell>
        </row>
        <row r="21">
          <cell r="G21" t="str">
            <v>S = 1P, 110V, 50/60Hz</v>
          </cell>
          <cell r="M21" t="str">
            <v>023 = Rooftops</v>
          </cell>
          <cell r="Q21" t="str">
            <v>017 = SWEP</v>
          </cell>
          <cell r="S21" t="str">
            <v>018 = OUTDOOR NON INVERTER</v>
          </cell>
          <cell r="T21" t="str">
            <v>018 = GES</v>
          </cell>
          <cell r="U21" t="str">
            <v>018 = ECO PLUS</v>
          </cell>
          <cell r="X21" t="str">
            <v>MCQ IT = McQuay Cecchina Italy</v>
          </cell>
          <cell r="Z21" t="str">
            <v>BB = Barbados</v>
          </cell>
        </row>
        <row r="22">
          <cell r="G22" t="str">
            <v>YD = 3P, 460 V, 60 Hz</v>
          </cell>
          <cell r="M22" t="str">
            <v>024 = Suspended</v>
          </cell>
          <cell r="Q22" t="str">
            <v>018 = Rockwell</v>
          </cell>
          <cell r="S22" t="str">
            <v>019 = OUTDOOR NON INVERTER SC30</v>
          </cell>
          <cell r="T22" t="str">
            <v>019 = GMM</v>
          </cell>
          <cell r="U22" t="str">
            <v>019 = FLAT</v>
          </cell>
          <cell r="X22" t="str">
            <v>MCQ CH = McQuay Shenzhen China</v>
          </cell>
          <cell r="Z22" t="str">
            <v>BD = Bangladesh</v>
          </cell>
        </row>
        <row r="23">
          <cell r="G23" t="str">
            <v>VK = 1P, 220-240V/208-230V, 50-60Hz</v>
          </cell>
          <cell r="M23" t="str">
            <v>025 = VRV II</v>
          </cell>
          <cell r="Q23" t="str">
            <v>019 = Siemens</v>
          </cell>
          <cell r="S23" t="str">
            <v>020 = SUSPENDED</v>
          </cell>
          <cell r="T23" t="str">
            <v>020 = GMS Non Inv</v>
          </cell>
          <cell r="U23" t="str">
            <v>020 = FLOOR</v>
          </cell>
          <cell r="X23" t="str">
            <v>OYL MY = OYL Manufacturing Malaysia</v>
          </cell>
          <cell r="Z23" t="str">
            <v>BE = Belgium</v>
          </cell>
        </row>
        <row r="24">
          <cell r="G24" t="str">
            <v>E2 = 3P, 380/400/415, 50/60Hz</v>
          </cell>
          <cell r="M24" t="str">
            <v>026 = Watercooled Chiller</v>
          </cell>
          <cell r="Q24" t="str">
            <v>020 = ROTEX</v>
          </cell>
          <cell r="S24" t="str">
            <v>021 = VRV</v>
          </cell>
          <cell r="T24" t="str">
            <v>021 = GQI-H</v>
          </cell>
          <cell r="U24" t="str">
            <v>021 = GBM 2-port</v>
          </cell>
          <cell r="X24" t="str">
            <v>GAL IT = Galletti Italy</v>
          </cell>
          <cell r="Z24" t="str">
            <v>BF = Burkina-Faso</v>
          </cell>
        </row>
        <row r="25">
          <cell r="G25" t="str">
            <v>U = 1P, 220V-240V, 50/60Hz</v>
          </cell>
          <cell r="M25" t="str">
            <v>027 = Wall</v>
          </cell>
          <cell r="Q25" t="str">
            <v>021 = Hall Screw</v>
          </cell>
          <cell r="S25" t="str">
            <v>022 = VRV II</v>
          </cell>
          <cell r="T25" t="str">
            <v>022 = GQI-L</v>
          </cell>
          <cell r="U25" t="str">
            <v>022 = GBM 3-port</v>
          </cell>
          <cell r="X25" t="str">
            <v>OK KIZ = OK Kizai</v>
          </cell>
          <cell r="Z25" t="str">
            <v>BG = Bulgaria</v>
          </cell>
        </row>
        <row r="26">
          <cell r="G26" t="str">
            <v>TG = 3P, 200/200-220V, 50/60Hz</v>
          </cell>
          <cell r="M26" t="str">
            <v>028 = VRV Plus</v>
          </cell>
          <cell r="Q26" t="str">
            <v>022 = Biddle</v>
          </cell>
          <cell r="S26" t="str">
            <v>023 = VRV III</v>
          </cell>
          <cell r="T26" t="str">
            <v>023 = GQN 2</v>
          </cell>
          <cell r="U26" t="str">
            <v>023 = GBM 4-port</v>
          </cell>
          <cell r="X26" t="str">
            <v>ATS US = Appl Term Prod Auburn USA MCQ</v>
          </cell>
          <cell r="Z26" t="str">
            <v>BH = Bahrain</v>
          </cell>
        </row>
        <row r="27">
          <cell r="M27" t="str">
            <v>029 = Remote Condenser Chiller</v>
          </cell>
          <cell r="S27" t="str">
            <v>024 = VRV PLUS</v>
          </cell>
          <cell r="T27" t="str">
            <v>024 = GRILLE</v>
          </cell>
          <cell r="U27" t="str">
            <v>024 = GBM 5-port</v>
          </cell>
          <cell r="X27" t="str">
            <v>JEH MY = J&amp;E Hall Manufact Malaysia</v>
          </cell>
          <cell r="Z27" t="str">
            <v>BI = Burundi</v>
          </cell>
        </row>
        <row r="28">
          <cell r="M28" t="str">
            <v>030 = Remote Evaporator Chiller</v>
          </cell>
          <cell r="S28" t="str">
            <v>025 = W/C</v>
          </cell>
          <cell r="T28" t="str">
            <v>025 = GSI</v>
          </cell>
          <cell r="U28" t="str">
            <v>025 = GBM R22 2-port</v>
          </cell>
          <cell r="X28" t="str">
            <v>SIEM = Siemens Germany</v>
          </cell>
          <cell r="Z28" t="str">
            <v>BJ = Benin</v>
          </cell>
        </row>
        <row r="29">
          <cell r="M29" t="str">
            <v>031 = Suspended Cassette</v>
          </cell>
          <cell r="S29" t="str">
            <v>026 = WALL</v>
          </cell>
          <cell r="T29" t="str">
            <v>026 = H/P</v>
          </cell>
          <cell r="U29" t="str">
            <v>026 = GBM R22 3-port</v>
          </cell>
          <cell r="X29" t="str">
            <v>MCQ US = McQuay International USA</v>
          </cell>
          <cell r="Z29" t="str">
            <v>BM = Bermuda</v>
          </cell>
        </row>
        <row r="30">
          <cell r="M30" t="str">
            <v>032 = Mini VRV</v>
          </cell>
          <cell r="S30" t="str">
            <v>027 = B</v>
          </cell>
          <cell r="T30" t="str">
            <v>027 = H/R</v>
          </cell>
          <cell r="U30" t="str">
            <v>027 = GBM R22 4-port</v>
          </cell>
          <cell r="X30" t="str">
            <v>MCQ UK = McQuay Cramlington UK</v>
          </cell>
          <cell r="Z30" t="str">
            <v>BN = Brunei Dar-es-S</v>
          </cell>
        </row>
        <row r="31">
          <cell r="M31" t="str">
            <v>033 = High Ambient VRV</v>
          </cell>
          <cell r="S31" t="str">
            <v>028 = N</v>
          </cell>
          <cell r="T31" t="str">
            <v>028 = HIGH AMBIENT</v>
          </cell>
          <cell r="U31" t="str">
            <v>028 = GBS Inv</v>
          </cell>
          <cell r="X31" t="str">
            <v>OUTS = Outsourced</v>
          </cell>
          <cell r="Z31" t="str">
            <v>BO = Bolivia</v>
          </cell>
        </row>
        <row r="32">
          <cell r="M32" t="str">
            <v>034 = Watercooled VRV</v>
          </cell>
          <cell r="S32" t="str">
            <v>029 = P</v>
          </cell>
          <cell r="T32" t="str">
            <v>029 = HYDROCUBE</v>
          </cell>
          <cell r="U32" t="str">
            <v>029 = GBS Inv R22 SA</v>
          </cell>
          <cell r="X32" t="str">
            <v>DDS = Daikin Device (Suzhou)</v>
          </cell>
          <cell r="Z32" t="str">
            <v>BR = Brazil</v>
          </cell>
        </row>
        <row r="33">
          <cell r="M33" t="str">
            <v>035 = Remote Condenser Packaged</v>
          </cell>
          <cell r="S33" t="str">
            <v>030 = RMX</v>
          </cell>
          <cell r="T33" t="str">
            <v>030 = INVERTER R22</v>
          </cell>
          <cell r="U33" t="str">
            <v>030 = GBS Non R22 60Hz</v>
          </cell>
          <cell r="X33" t="str">
            <v>JEH UK = J&amp;E Hall Manufact UK</v>
          </cell>
          <cell r="Z33" t="str">
            <v>BS = Bahamas</v>
          </cell>
        </row>
        <row r="34">
          <cell r="M34" t="str">
            <v>036 = VAM</v>
          </cell>
          <cell r="S34" t="str">
            <v>031 = Hydrobox</v>
          </cell>
          <cell r="T34" t="str">
            <v>031 = Large Duct</v>
          </cell>
          <cell r="U34" t="str">
            <v>031 = GBS Non R22 SA</v>
          </cell>
          <cell r="X34" t="str">
            <v>MCQ MI = McQuay Milan Italy</v>
          </cell>
          <cell r="Z34" t="str">
            <v>BT = Bhutan</v>
          </cell>
        </row>
        <row r="35">
          <cell r="M35" t="str">
            <v>037 = Accessories</v>
          </cell>
          <cell r="S35" t="str">
            <v>032 = Screw / R-134A</v>
          </cell>
          <cell r="T35" t="str">
            <v>032 = Large Flexi</v>
          </cell>
          <cell r="U35" t="str">
            <v>032 = GBS Non R407C</v>
          </cell>
          <cell r="X35" t="str">
            <v>RTX = Rotex</v>
          </cell>
          <cell r="Z35" t="str">
            <v>BV = Bouvet Island</v>
          </cell>
        </row>
        <row r="36">
          <cell r="M36" t="str">
            <v>038 = VRV</v>
          </cell>
          <cell r="S36" t="str">
            <v>033 = Swing / R-410A</v>
          </cell>
          <cell r="T36" t="str">
            <v>033 = Large Floor</v>
          </cell>
          <cell r="U36" t="str">
            <v>033 = GBS US Standard</v>
          </cell>
          <cell r="X36" t="str">
            <v>BIDDLE = Biddle (Friesland)</v>
          </cell>
          <cell r="Z36" t="str">
            <v>BW = Botswana</v>
          </cell>
        </row>
        <row r="37">
          <cell r="M37" t="str">
            <v>039 = VRV III</v>
          </cell>
          <cell r="S37" t="str">
            <v>034 = Scroll / R-407C</v>
          </cell>
          <cell r="T37" t="str">
            <v>034 = LC Flat Non</v>
          </cell>
          <cell r="U37" t="str">
            <v>034 = GES1</v>
          </cell>
          <cell r="Z37" t="str">
            <v>BY = White Russia</v>
          </cell>
        </row>
        <row r="38">
          <cell r="M38" t="str">
            <v>040 = Conveni Pack</v>
          </cell>
          <cell r="S38" t="str">
            <v>035 = Screw / R-407C</v>
          </cell>
          <cell r="T38" t="str">
            <v>035 = MCQUAY FLAT</v>
          </cell>
          <cell r="U38" t="str">
            <v>035 = GES2</v>
          </cell>
          <cell r="Z38" t="str">
            <v>BZ = Belize</v>
          </cell>
        </row>
        <row r="39">
          <cell r="M39" t="str">
            <v>041 = Air Handling Units</v>
          </cell>
          <cell r="S39" t="str">
            <v>036 = Scroll / R-410A</v>
          </cell>
          <cell r="T39" t="str">
            <v>036 = MCQUAY FLEXI</v>
          </cell>
          <cell r="U39" t="str">
            <v>036 = GMM</v>
          </cell>
          <cell r="Z39" t="str">
            <v>CA = Canada</v>
          </cell>
        </row>
        <row r="40">
          <cell r="M40" t="str">
            <v>042 = Watercooled Packaged</v>
          </cell>
          <cell r="S40" t="str">
            <v>037 = Semi-herm Reci/ R-407C</v>
          </cell>
          <cell r="T40" t="str">
            <v>037 = MINI</v>
          </cell>
          <cell r="U40" t="str">
            <v>037 = GMS Inv R22 SA</v>
          </cell>
          <cell r="Z40" t="str">
            <v>CC = Coconut Islands</v>
          </cell>
        </row>
        <row r="41">
          <cell r="M41" t="str">
            <v>043 = Aircooled Packaged</v>
          </cell>
          <cell r="S41" t="str">
            <v>038 = Centrifugal / R134A</v>
          </cell>
          <cell r="T41" t="str">
            <v>038 = N/A</v>
          </cell>
          <cell r="U41" t="str">
            <v>038 = GMS Inv R407C</v>
          </cell>
          <cell r="Z41" t="str">
            <v>CD = Congo</v>
          </cell>
        </row>
        <row r="42">
          <cell r="M42" t="str">
            <v>044 = Roundflow Cassette</v>
          </cell>
          <cell r="S42" t="str">
            <v>039 = Herm Reci / R22</v>
          </cell>
          <cell r="T42" t="str">
            <v>039 = Non Inverter</v>
          </cell>
          <cell r="U42" t="str">
            <v>039 = GMS Non R22 SA</v>
          </cell>
          <cell r="Z42" t="str">
            <v>CF = Central Afr.Rep</v>
          </cell>
        </row>
        <row r="43">
          <cell r="M43" t="str">
            <v>045 = Fresh Air Processing Unit</v>
          </cell>
          <cell r="S43" t="str">
            <v>040 = Rotary / R410A</v>
          </cell>
          <cell r="T43" t="str">
            <v>040 = NON INVERTER OYL</v>
          </cell>
          <cell r="U43" t="str">
            <v>040 = GMS Non R407C</v>
          </cell>
          <cell r="Z43" t="str">
            <v>CG = Congo</v>
          </cell>
        </row>
        <row r="44">
          <cell r="M44" t="str">
            <v>046 = RMXS</v>
          </cell>
          <cell r="S44" t="str">
            <v>041 = Screw / R22</v>
          </cell>
          <cell r="T44" t="str">
            <v>041 = NON INVERTER R22</v>
          </cell>
          <cell r="U44" t="str">
            <v>041 = GMS US Standard</v>
          </cell>
          <cell r="Z44" t="str">
            <v>CH = Switzerland</v>
          </cell>
        </row>
        <row r="45">
          <cell r="M45" t="str">
            <v>047 = Oil Cooler</v>
          </cell>
          <cell r="S45" t="str">
            <v>042 = Screw / R410A</v>
          </cell>
          <cell r="T45" t="str">
            <v>042 = NON INVERTER R407C</v>
          </cell>
          <cell r="U45" t="str">
            <v>042 = GQI-H 1ph</v>
          </cell>
          <cell r="Z45" t="str">
            <v>CI = Ivory Coast</v>
          </cell>
        </row>
        <row r="46">
          <cell r="M46" t="str">
            <v>048 = Heating Monobloc</v>
          </cell>
          <cell r="S46" t="str">
            <v>043 = Scroll / R22</v>
          </cell>
          <cell r="T46" t="str">
            <v>043 = NW-M</v>
          </cell>
          <cell r="U46" t="str">
            <v>043 = GQI-H 3ph</v>
          </cell>
          <cell r="Z46" t="str">
            <v>CK = Cook Islands</v>
          </cell>
        </row>
        <row r="47">
          <cell r="M47" t="str">
            <v>049 = Replacement VRV</v>
          </cell>
          <cell r="S47" t="str">
            <v>044 = Semi-herm Reci / R134A</v>
          </cell>
          <cell r="T47" t="str">
            <v>044 = NW-S</v>
          </cell>
          <cell r="U47" t="str">
            <v>044 = GQI-L 1ph</v>
          </cell>
          <cell r="Z47" t="str">
            <v>CL = Chile</v>
          </cell>
        </row>
        <row r="48">
          <cell r="M48" t="str">
            <v>050 = High Sensible VRV</v>
          </cell>
          <cell r="S48" t="str">
            <v>045 = Semi-herm Reci / R22</v>
          </cell>
          <cell r="T48" t="str">
            <v>045 = Other GMS Inv</v>
          </cell>
          <cell r="U48" t="str">
            <v>045 = GQN 2 CO</v>
          </cell>
          <cell r="Z48" t="str">
            <v>CM = Cameroon</v>
          </cell>
        </row>
        <row r="49">
          <cell r="M49" t="str">
            <v>051 = Geothermal watercooled VRV</v>
          </cell>
          <cell r="S49" t="str">
            <v>046 = Tandem Rotary / R410A</v>
          </cell>
          <cell r="T49" t="str">
            <v>046 = Other Large Wall</v>
          </cell>
          <cell r="U49" t="str">
            <v>046 = GQN 2 HP</v>
          </cell>
          <cell r="Z49" t="str">
            <v>CN = China</v>
          </cell>
        </row>
        <row r="50">
          <cell r="M50" t="str">
            <v>052 = Air Curtain</v>
          </cell>
          <cell r="S50" t="str">
            <v>047 = Air Purifier</v>
          </cell>
          <cell r="T50" t="str">
            <v>047 = Other Small Wall</v>
          </cell>
          <cell r="U50" t="str">
            <v>047 = GSI</v>
          </cell>
          <cell r="Z50" t="str">
            <v>CO = Colombia</v>
          </cell>
        </row>
        <row r="51">
          <cell r="S51" t="str">
            <v>048 = ALTHERMA HT Budget Dummy</v>
          </cell>
          <cell r="T51" t="str">
            <v>048 = OYL half-grille (Ascon)</v>
          </cell>
          <cell r="U51" t="str">
            <v>048 = GSN R22</v>
          </cell>
          <cell r="Z51" t="str">
            <v>CR = Costa Rica</v>
          </cell>
        </row>
        <row r="52">
          <cell r="S52" t="str">
            <v>049 = Tank</v>
          </cell>
          <cell r="T52" t="str">
            <v>049 = PANEL</v>
          </cell>
          <cell r="U52" t="str">
            <v>049 = GSN R410A</v>
          </cell>
          <cell r="Z52" t="str">
            <v>CS = Serb/Monteneg</v>
          </cell>
        </row>
        <row r="53">
          <cell r="S53" t="str">
            <v>050 = LT Bi-Bloc Outdoor</v>
          </cell>
          <cell r="T53" t="str">
            <v>050 = ROOFTOPS</v>
          </cell>
          <cell r="U53" t="str">
            <v>050 = H/P</v>
          </cell>
          <cell r="Z53" t="str">
            <v>CU = Cuba</v>
          </cell>
        </row>
        <row r="54">
          <cell r="S54" t="str">
            <v>051 = LT Monobloc Outdoor</v>
          </cell>
          <cell r="T54" t="str">
            <v>051 = Russia TC Non R22</v>
          </cell>
          <cell r="U54" t="str">
            <v>051 = H/R</v>
          </cell>
          <cell r="Z54" t="str">
            <v>CV = Cape Verde</v>
          </cell>
        </row>
        <row r="55">
          <cell r="S55" t="str">
            <v>052 = LT Hydrobox</v>
          </cell>
          <cell r="T55" t="str">
            <v>052 = SC30 2</v>
          </cell>
          <cell r="U55" t="str">
            <v>052 = High Amb 50 Hz</v>
          </cell>
          <cell r="Z55" t="str">
            <v>CX = Christmas Islnd</v>
          </cell>
        </row>
        <row r="56">
          <cell r="S56" t="str">
            <v>053 = LT Tank</v>
          </cell>
          <cell r="T56" t="str">
            <v>053 = Small Duct</v>
          </cell>
          <cell r="U56" t="str">
            <v>053 = HIGH AMBIENT</v>
          </cell>
          <cell r="Z56" t="str">
            <v>CY = Cyprus</v>
          </cell>
        </row>
        <row r="57">
          <cell r="S57" t="str">
            <v>054 = LT Tank UK</v>
          </cell>
          <cell r="T57" t="str">
            <v>054 = Small Flexi</v>
          </cell>
          <cell r="U57" t="str">
            <v>054 = INVERTER R22</v>
          </cell>
          <cell r="Z57" t="str">
            <v>CZ = Czech Republic</v>
          </cell>
        </row>
        <row r="58">
          <cell r="S58" t="str">
            <v>055 = HT Bi-Bloc Outdoor</v>
          </cell>
          <cell r="T58" t="str">
            <v>055 = Small Floor</v>
          </cell>
          <cell r="U58" t="str">
            <v>055 = Large Duct</v>
          </cell>
          <cell r="Z58" t="str">
            <v>DE = Germany</v>
          </cell>
        </row>
        <row r="59">
          <cell r="S59" t="str">
            <v>056 = HT Cascade</v>
          </cell>
          <cell r="T59" t="str">
            <v>056 = SUSPENDED</v>
          </cell>
          <cell r="U59" t="str">
            <v>056 = Large Duct R22</v>
          </cell>
          <cell r="Z59" t="str">
            <v>DJ = Djibouti</v>
          </cell>
        </row>
        <row r="60">
          <cell r="S60" t="str">
            <v>057 = HT Tank</v>
          </cell>
          <cell r="T60" t="str">
            <v>057 = Ururu Sarara</v>
          </cell>
          <cell r="U60" t="str">
            <v>057 = Large Duct Unified</v>
          </cell>
          <cell r="Z60" t="str">
            <v>DK = Denmark</v>
          </cell>
        </row>
        <row r="61">
          <cell r="S61" t="str">
            <v>058 = HT CO2 Outdoor</v>
          </cell>
          <cell r="T61" t="str">
            <v>058 = UX</v>
          </cell>
          <cell r="U61" t="str">
            <v>058 = Large Flexi</v>
          </cell>
          <cell r="Z61" t="str">
            <v>DM = Dominica</v>
          </cell>
        </row>
        <row r="62">
          <cell r="S62" t="str">
            <v>059 = HT CO2 Hydrokit</v>
          </cell>
          <cell r="T62" t="str">
            <v>059 = VRV PLUS</v>
          </cell>
          <cell r="U62" t="str">
            <v>059 = Large Flexi R22</v>
          </cell>
          <cell r="Z62" t="str">
            <v>DO = Dominican Rep.</v>
          </cell>
        </row>
        <row r="63">
          <cell r="S63" t="str">
            <v>060 = HT CO2 Tank</v>
          </cell>
          <cell r="T63" t="str">
            <v>060 = W/C</v>
          </cell>
          <cell r="U63" t="str">
            <v>060 = Large Flexi R407C</v>
          </cell>
          <cell r="Z63" t="str">
            <v>DZ = Algeria</v>
          </cell>
        </row>
        <row r="64">
          <cell r="S64" t="str">
            <v>061 = HT Tank UK</v>
          </cell>
          <cell r="T64" t="str">
            <v>061 = WALL</v>
          </cell>
          <cell r="U64" t="str">
            <v>061 = Large Flexi Unifiied</v>
          </cell>
          <cell r="Z64" t="str">
            <v>EC = Ecuador</v>
          </cell>
        </row>
        <row r="65">
          <cell r="S65" t="str">
            <v>062 = HT Tank PS</v>
          </cell>
          <cell r="T65" t="str">
            <v>063 = 4-WAY BLOW CASSETTE</v>
          </cell>
          <cell r="U65" t="str">
            <v>062 = Large Floor</v>
          </cell>
          <cell r="Z65" t="str">
            <v>EE = Estonia</v>
          </cell>
        </row>
        <row r="66">
          <cell r="S66" t="str">
            <v>063 = HRV</v>
          </cell>
          <cell r="T66" t="str">
            <v>064 = VRVIII H/R</v>
          </cell>
          <cell r="U66" t="str">
            <v>063 = Large Floor R22</v>
          </cell>
          <cell r="Z66" t="str">
            <v>EG = Egypt</v>
          </cell>
        </row>
        <row r="67">
          <cell r="S67" t="str">
            <v>064 = Pair</v>
          </cell>
          <cell r="T67" t="str">
            <v>065 = VRV II H/R</v>
          </cell>
          <cell r="U67" t="str">
            <v>064 = Large Wall Non R22 60Hz</v>
          </cell>
          <cell r="Z67" t="str">
            <v>EH = West Sahara</v>
          </cell>
        </row>
        <row r="68">
          <cell r="S68" t="str">
            <v>065 = Multi</v>
          </cell>
          <cell r="T68" t="str">
            <v>066 = VRVII H/P</v>
          </cell>
          <cell r="U68" t="str">
            <v>065 = Large Wall Non R22 SA</v>
          </cell>
          <cell r="Z68" t="str">
            <v>ER = Eritrea</v>
          </cell>
        </row>
        <row r="69">
          <cell r="T69" t="str">
            <v>067 = VRVIII H/P</v>
          </cell>
          <cell r="U69" t="str">
            <v>066 = Large Wall R22 SA</v>
          </cell>
          <cell r="Z69" t="str">
            <v>ES = Spain</v>
          </cell>
        </row>
        <row r="70">
          <cell r="T70" t="str">
            <v>068 = VRVII W/C</v>
          </cell>
          <cell r="U70" t="str">
            <v>067 = Large Wall R407C</v>
          </cell>
          <cell r="Z70" t="str">
            <v>ET = Ethiopia</v>
          </cell>
        </row>
        <row r="71">
          <cell r="T71" t="str">
            <v>069 = MINI VRV</v>
          </cell>
          <cell r="U71" t="str">
            <v>068 = Large Wall Unified</v>
          </cell>
          <cell r="Z71" t="str">
            <v>FI = Finland</v>
          </cell>
        </row>
        <row r="72">
          <cell r="T72" t="str">
            <v>070 = VRVIII C/O</v>
          </cell>
          <cell r="U72" t="str">
            <v>069 = Large Wall US Standard</v>
          </cell>
          <cell r="Z72" t="str">
            <v>FJ = Fiji</v>
          </cell>
        </row>
        <row r="73">
          <cell r="T73" t="str">
            <v>071 = 2-WAY BLOW CASSETTE</v>
          </cell>
          <cell r="U73" t="str">
            <v>070 = LC Flat Non R22</v>
          </cell>
          <cell r="Z73" t="str">
            <v>FK = Falkland Islnds</v>
          </cell>
        </row>
        <row r="74">
          <cell r="T74" t="str">
            <v>073 = VRVII C/O</v>
          </cell>
          <cell r="U74" t="str">
            <v>071 = LC Flat Non 410A</v>
          </cell>
          <cell r="Z74" t="str">
            <v>FM = Micronesia</v>
          </cell>
        </row>
        <row r="75">
          <cell r="T75" t="str">
            <v>074 = VRV H/P</v>
          </cell>
          <cell r="U75" t="str">
            <v>072 = LC Non R22</v>
          </cell>
          <cell r="Z75" t="str">
            <v>FO = Faroe Islands</v>
          </cell>
        </row>
        <row r="76">
          <cell r="T76" t="str">
            <v>075 = ERX</v>
          </cell>
          <cell r="U76" t="str">
            <v>073 = LC Non R410A</v>
          </cell>
          <cell r="Z76" t="str">
            <v>FR = France</v>
          </cell>
        </row>
        <row r="77">
          <cell r="T77" t="str">
            <v>076 = RMXS</v>
          </cell>
          <cell r="U77" t="str">
            <v>074 = MC ENERGY</v>
          </cell>
          <cell r="Z77" t="str">
            <v>GA = Gabon</v>
          </cell>
        </row>
        <row r="78">
          <cell r="T78" t="str">
            <v>077 = Als</v>
          </cell>
          <cell r="U78" t="str">
            <v>075 = MC POWER</v>
          </cell>
          <cell r="Z78" t="str">
            <v>GB = United Kingdom</v>
          </cell>
        </row>
        <row r="79">
          <cell r="T79" t="str">
            <v>078 = Eco Plus</v>
          </cell>
          <cell r="U79" t="str">
            <v>076 = MCQUAY FLAT NON R410A</v>
          </cell>
          <cell r="Z79" t="str">
            <v>GD = Grenada</v>
          </cell>
        </row>
        <row r="80">
          <cell r="T80" t="str">
            <v>079 = Energy Plus</v>
          </cell>
          <cell r="U80" t="str">
            <v>077 = MCQUAY FLAT R410A</v>
          </cell>
          <cell r="Z80" t="str">
            <v>GE = Georgia</v>
          </cell>
        </row>
        <row r="81">
          <cell r="T81" t="str">
            <v>080 = Mc Power</v>
          </cell>
          <cell r="U81" t="str">
            <v>078 = MCQUAY FLEXI NON R410A</v>
          </cell>
          <cell r="Z81" t="str">
            <v>GF = French Guayana</v>
          </cell>
        </row>
        <row r="82">
          <cell r="T82" t="str">
            <v>081 = MCENERGY</v>
          </cell>
          <cell r="U82" t="str">
            <v>079 = MCQUAY FLEXI R410A</v>
          </cell>
          <cell r="Z82" t="str">
            <v>GG = Guernsey</v>
          </cell>
        </row>
        <row r="83">
          <cell r="T83" t="str">
            <v>082 = PFS</v>
          </cell>
          <cell r="U83" t="str">
            <v>080 = MCQUAY GBM</v>
          </cell>
          <cell r="Z83" t="str">
            <v>GH = Ghana</v>
          </cell>
        </row>
        <row r="84">
          <cell r="T84" t="str">
            <v>083 = Proximus</v>
          </cell>
          <cell r="U84" t="str">
            <v>081 = MCQUAY GBS</v>
          </cell>
          <cell r="Z84" t="str">
            <v>GI = Gibraltar</v>
          </cell>
        </row>
        <row r="85">
          <cell r="T85" t="str">
            <v>084 = WHS</v>
          </cell>
          <cell r="U85" t="str">
            <v>082 = MCQUAY GMS</v>
          </cell>
          <cell r="Z85" t="str">
            <v>GL = Greenland</v>
          </cell>
        </row>
        <row r="86">
          <cell r="T86" t="str">
            <v>085 = Marine</v>
          </cell>
          <cell r="U86" t="str">
            <v>083 = MCQUAY GMS NON</v>
          </cell>
          <cell r="Z86" t="str">
            <v>GM = Gambia</v>
          </cell>
        </row>
        <row r="87">
          <cell r="T87" t="str">
            <v>086 = GSN</v>
          </cell>
          <cell r="U87" t="str">
            <v>084 = MINI</v>
          </cell>
          <cell r="Z87" t="str">
            <v>GN = Guinea</v>
          </cell>
        </row>
        <row r="88">
          <cell r="T88" t="str">
            <v>087 = McQuay</v>
          </cell>
          <cell r="U88" t="str">
            <v>085 = N/A</v>
          </cell>
          <cell r="Z88" t="str">
            <v>GP = Guadeloupe</v>
          </cell>
        </row>
        <row r="89">
          <cell r="T89" t="str">
            <v>088 = Medium Temp</v>
          </cell>
          <cell r="U89" t="str">
            <v>086 = NON INVERTER OYL</v>
          </cell>
          <cell r="Z89" t="str">
            <v>GQ = Equatorial Gui.</v>
          </cell>
        </row>
        <row r="90">
          <cell r="T90" t="str">
            <v>089 = Low Temp</v>
          </cell>
          <cell r="U90" t="str">
            <v>087 = NON INVERTER R22</v>
          </cell>
          <cell r="Z90" t="str">
            <v>GR = Greece</v>
          </cell>
        </row>
        <row r="91">
          <cell r="T91" t="str">
            <v>090 = Hydrobox for floorheating</v>
          </cell>
          <cell r="U91" t="str">
            <v>088 = NON INVERTER R407C</v>
          </cell>
          <cell r="Z91" t="str">
            <v>GS = S. Sandwich Ins</v>
          </cell>
        </row>
        <row r="92">
          <cell r="T92" t="str">
            <v>091 = McQuay Wall Non</v>
          </cell>
          <cell r="U92" t="str">
            <v>089 = Non Inverter R410A</v>
          </cell>
          <cell r="Z92" t="str">
            <v>GT = Guatemala</v>
          </cell>
        </row>
        <row r="93">
          <cell r="T93" t="str">
            <v>092 = Air-cooled chiller</v>
          </cell>
          <cell r="U93" t="str">
            <v>090 = NW-M</v>
          </cell>
          <cell r="Z93" t="str">
            <v>GU = Guam</v>
          </cell>
        </row>
        <row r="94">
          <cell r="T94" t="str">
            <v>093 = McQuay Wall Inv</v>
          </cell>
          <cell r="U94" t="str">
            <v>091 = NW-M High Amb 50 Hz</v>
          </cell>
          <cell r="Z94" t="str">
            <v>GW = Guinea-Bissau</v>
          </cell>
        </row>
        <row r="95">
          <cell r="T95" t="str">
            <v>094 = McQuay GMS Non</v>
          </cell>
          <cell r="U95" t="str">
            <v>092 = NW-M Non</v>
          </cell>
          <cell r="Z95" t="str">
            <v>GY = Guyana</v>
          </cell>
        </row>
        <row r="96">
          <cell r="T96" t="str">
            <v>095 = McQuay GBS Non</v>
          </cell>
          <cell r="U96" t="str">
            <v>093 = NW-M Non R22</v>
          </cell>
          <cell r="Z96" t="str">
            <v>HK = Hong Kong</v>
          </cell>
        </row>
        <row r="97">
          <cell r="T97" t="str">
            <v>096 = McQuay GMS Inv</v>
          </cell>
          <cell r="U97" t="str">
            <v>094 = NW-S</v>
          </cell>
          <cell r="Z97" t="str">
            <v>HM = Heard/McDon.Isl</v>
          </cell>
        </row>
        <row r="98">
          <cell r="T98" t="str">
            <v>097 = McQuay GBS Inv</v>
          </cell>
          <cell r="U98" t="str">
            <v>095 = NW-S II</v>
          </cell>
          <cell r="Z98" t="str">
            <v>HN = Honduras</v>
          </cell>
        </row>
        <row r="99">
          <cell r="T99" t="str">
            <v>098 = McQuay Flexi Non</v>
          </cell>
          <cell r="U99" t="str">
            <v>096 = Other GBM R22</v>
          </cell>
          <cell r="Z99" t="str">
            <v>HR = Croatia</v>
          </cell>
        </row>
        <row r="100">
          <cell r="T100" t="str">
            <v>099 = McQuay Flexi Inv</v>
          </cell>
          <cell r="U100" t="str">
            <v>097 = Other GBM R407C</v>
          </cell>
          <cell r="Z100" t="str">
            <v>HT = Haiti</v>
          </cell>
        </row>
        <row r="101">
          <cell r="T101" t="str">
            <v>100 = McQuay GBM Non</v>
          </cell>
          <cell r="U101" t="str">
            <v>098 = Other GBS Inv R22</v>
          </cell>
          <cell r="Z101" t="str">
            <v>HU = Hungary</v>
          </cell>
        </row>
        <row r="102">
          <cell r="T102" t="str">
            <v>101 = McQuay GBM Inv</v>
          </cell>
          <cell r="U102" t="str">
            <v>099 = Other GBS Non R22</v>
          </cell>
          <cell r="Z102" t="str">
            <v>ID = Indonesia</v>
          </cell>
        </row>
        <row r="103">
          <cell r="T103" t="str">
            <v>102 = McQuay GMM Non</v>
          </cell>
          <cell r="U103" t="str">
            <v>100 = Other GMS Inv</v>
          </cell>
          <cell r="Z103" t="str">
            <v>IE = Ireland</v>
          </cell>
        </row>
        <row r="104">
          <cell r="T104" t="str">
            <v>103 = McQuay GMM Inv</v>
          </cell>
          <cell r="U104" t="str">
            <v>101 = Other GMS Inv R22</v>
          </cell>
          <cell r="Z104" t="str">
            <v>IL = Israel</v>
          </cell>
        </row>
        <row r="105">
          <cell r="T105" t="str">
            <v>104 = Flexi</v>
          </cell>
          <cell r="U105" t="str">
            <v>102 = Other GMS Non R22</v>
          </cell>
          <cell r="Z105" t="str">
            <v>IN = India</v>
          </cell>
        </row>
        <row r="106">
          <cell r="T106" t="str">
            <v>105 = 3X3 Cassette</v>
          </cell>
          <cell r="U106" t="str">
            <v>103 = Other Large Wall Non R22</v>
          </cell>
          <cell r="Z106" t="str">
            <v>IO = Brit.Ind.Oc.Ter</v>
          </cell>
        </row>
        <row r="107">
          <cell r="T107" t="str">
            <v>106 = Non Inverter R410A</v>
          </cell>
          <cell r="U107" t="str">
            <v>104 = Other Large Wall R22</v>
          </cell>
          <cell r="Z107" t="str">
            <v>IQ = Iraq</v>
          </cell>
        </row>
        <row r="108">
          <cell r="T108" t="str">
            <v>107 = Water-cooled chiller</v>
          </cell>
          <cell r="U108" t="str">
            <v>105 = Other Large Wall R410A</v>
          </cell>
          <cell r="Z108" t="str">
            <v>IR = Iran</v>
          </cell>
        </row>
        <row r="109">
          <cell r="T109" t="str">
            <v>108 = Remote Condenser Chiller</v>
          </cell>
          <cell r="U109" t="str">
            <v>106 = Other Small Wall Non R22</v>
          </cell>
          <cell r="Z109" t="str">
            <v>IS = Iceland</v>
          </cell>
        </row>
        <row r="110">
          <cell r="T110" t="str">
            <v>109 = Remote Evaporator Chiller</v>
          </cell>
          <cell r="U110" t="str">
            <v>107 = Other Small Wall R22</v>
          </cell>
          <cell r="Z110" t="str">
            <v>IT = Italy</v>
          </cell>
        </row>
        <row r="111">
          <cell r="T111" t="str">
            <v>110 = Inverter R410A</v>
          </cell>
          <cell r="U111" t="str">
            <v>108 = Other Small Wall R410A</v>
          </cell>
          <cell r="Z111" t="str">
            <v>JE = Jersey</v>
          </cell>
        </row>
        <row r="112">
          <cell r="T112" t="str">
            <v>111 = CMS</v>
          </cell>
          <cell r="U112" t="str">
            <v>109 = Panasonic GBM 3-port</v>
          </cell>
          <cell r="Z112" t="str">
            <v>JM = Jamaica</v>
          </cell>
        </row>
        <row r="113">
          <cell r="T113" t="str">
            <v>112 = AP Ururu</v>
          </cell>
          <cell r="U113" t="str">
            <v>110 = PANEL</v>
          </cell>
          <cell r="Z113" t="str">
            <v>JO = Jordan</v>
          </cell>
        </row>
        <row r="114">
          <cell r="T114" t="str">
            <v>113 = Ururu Pair</v>
          </cell>
          <cell r="U114" t="str">
            <v>111 = PFS</v>
          </cell>
          <cell r="Z114" t="str">
            <v>JP = Japan</v>
          </cell>
        </row>
        <row r="115">
          <cell r="T115" t="str">
            <v>114 = Ururu Wall</v>
          </cell>
          <cell r="U115" t="str">
            <v>112 = RF CAS HIGH COP</v>
          </cell>
          <cell r="Z115" t="str">
            <v>KE = Kenya</v>
          </cell>
        </row>
        <row r="116">
          <cell r="T116" t="str">
            <v>115 = Ururu Floor</v>
          </cell>
          <cell r="U116" t="str">
            <v>113 = RF CAS THIN BODY</v>
          </cell>
          <cell r="Z116" t="str">
            <v>KG = Kyrgyzstan</v>
          </cell>
        </row>
        <row r="117">
          <cell r="T117" t="str">
            <v>116 = Radiation Floor</v>
          </cell>
          <cell r="U117" t="str">
            <v>114 = ROOFTOPS</v>
          </cell>
          <cell r="Z117" t="str">
            <v>KH = Cambodia</v>
          </cell>
        </row>
        <row r="118">
          <cell r="T118" t="str">
            <v>117 = Optimized H</v>
          </cell>
          <cell r="U118" t="str">
            <v>115 = ROOFTOPS OYL</v>
          </cell>
          <cell r="Z118" t="str">
            <v>KI = Kiribati</v>
          </cell>
        </row>
        <row r="119">
          <cell r="T119" t="str">
            <v>118 = Optimized H Wall</v>
          </cell>
          <cell r="U119" t="str">
            <v>116 = Russia TC Non R22</v>
          </cell>
          <cell r="Z119" t="str">
            <v>KM = Comoros</v>
          </cell>
        </row>
        <row r="120">
          <cell r="T120" t="str">
            <v>119 = Replacement VRV</v>
          </cell>
          <cell r="U120" t="str">
            <v>117 = SC30 2</v>
          </cell>
          <cell r="Z120" t="str">
            <v>KN = St Kitts&amp;Nevis</v>
          </cell>
        </row>
        <row r="121">
          <cell r="T121" t="str">
            <v>120 = SC30inv</v>
          </cell>
          <cell r="U121" t="str">
            <v>118 = Siesta A-low</v>
          </cell>
          <cell r="Z121" t="str">
            <v>KP = North Korea</v>
          </cell>
        </row>
        <row r="122">
          <cell r="T122" t="str">
            <v>121 = OI</v>
          </cell>
          <cell r="U122" t="str">
            <v>119 = Siesta A-mid</v>
          </cell>
          <cell r="Z122" t="str">
            <v>KR = South Korea</v>
          </cell>
        </row>
        <row r="123">
          <cell r="T123" t="str">
            <v>122 = Ururu GMM</v>
          </cell>
          <cell r="U123" t="str">
            <v>120 = Siesta Comfort Non R22</v>
          </cell>
          <cell r="Z123" t="str">
            <v>KW = Kuwait</v>
          </cell>
        </row>
        <row r="124">
          <cell r="T124" t="str">
            <v>123 = CO2-based VRV</v>
          </cell>
          <cell r="U124" t="str">
            <v>121 = Siesta Comfort Non R410A</v>
          </cell>
          <cell r="Z124" t="str">
            <v>KY = Cayman Islands</v>
          </cell>
        </row>
        <row r="125">
          <cell r="T125" t="str">
            <v>124 = 1-phase</v>
          </cell>
          <cell r="U125" t="str">
            <v>122 = Siesta Flat</v>
          </cell>
          <cell r="Z125" t="str">
            <v>KZ = Kazakhstan</v>
          </cell>
        </row>
        <row r="126">
          <cell r="T126" t="str">
            <v>125 = 3-phase</v>
          </cell>
          <cell r="U126" t="str">
            <v>123 = Siesta GBM 2-port</v>
          </cell>
          <cell r="Z126" t="str">
            <v>LA = Laos</v>
          </cell>
        </row>
        <row r="127">
          <cell r="T127" t="str">
            <v>126 = GBS</v>
          </cell>
          <cell r="U127" t="str">
            <v>124 = Siesta GBM 3-port</v>
          </cell>
          <cell r="Z127" t="str">
            <v>LB = Lebanon</v>
          </cell>
        </row>
        <row r="128">
          <cell r="T128" t="str">
            <v>127 = GQI</v>
          </cell>
          <cell r="U128" t="str">
            <v>125 = Siesta GBM 4-port</v>
          </cell>
          <cell r="Z128" t="str">
            <v>LC = St. Lucia</v>
          </cell>
        </row>
        <row r="129">
          <cell r="T129" t="str">
            <v>128 = Stainless Steel</v>
          </cell>
          <cell r="U129" t="str">
            <v>126 = Siesta GBS Inv</v>
          </cell>
          <cell r="Z129" t="str">
            <v>LI = Liechtenstein</v>
          </cell>
        </row>
        <row r="130">
          <cell r="T130" t="str">
            <v>129 = Enamel</v>
          </cell>
          <cell r="U130" t="str">
            <v>127 = Siesta GES2</v>
          </cell>
          <cell r="Z130" t="str">
            <v>LK = Sri Lanka</v>
          </cell>
        </row>
        <row r="131">
          <cell r="T131" t="str">
            <v>130 = VRVIII W/C</v>
          </cell>
          <cell r="U131" t="str">
            <v>128 = Siesta GMM</v>
          </cell>
          <cell r="Z131" t="str">
            <v>LR = Liberia</v>
          </cell>
        </row>
        <row r="132">
          <cell r="T132" t="str">
            <v>131 = PAIR</v>
          </cell>
          <cell r="U132" t="str">
            <v>129 = Siesta Grille</v>
          </cell>
          <cell r="Z132" t="str">
            <v>LS = Lesotho</v>
          </cell>
        </row>
        <row r="133">
          <cell r="T133" t="str">
            <v>132 = ERQ</v>
          </cell>
          <cell r="U133" t="str">
            <v>130 = SIESTA GSI</v>
          </cell>
          <cell r="Z133" t="str">
            <v>LT = Lithuania</v>
          </cell>
        </row>
        <row r="134">
          <cell r="T134" t="str">
            <v>133 = VAM</v>
          </cell>
          <cell r="U134" t="str">
            <v>131 = Siesta Non R22 (Gree)</v>
          </cell>
          <cell r="Z134" t="str">
            <v>LU = Luxembourg</v>
          </cell>
        </row>
        <row r="135">
          <cell r="T135" t="str">
            <v>134 = Comfort</v>
          </cell>
          <cell r="U135" t="str">
            <v>132 = Siesta NW-M</v>
          </cell>
          <cell r="Z135" t="str">
            <v>LV = Latvia</v>
          </cell>
        </row>
        <row r="136">
          <cell r="T136" t="str">
            <v>135 = Standard</v>
          </cell>
          <cell r="U136" t="str">
            <v>133 = Siesta NW-S</v>
          </cell>
          <cell r="Z136" t="str">
            <v>LY = Libya</v>
          </cell>
        </row>
        <row r="137">
          <cell r="T137" t="str">
            <v>136 = McQuay GBM Inv</v>
          </cell>
          <cell r="U137" t="str">
            <v>134 = SIESTA NW-S II</v>
          </cell>
          <cell r="Z137" t="str">
            <v>MA = Morocco</v>
          </cell>
        </row>
        <row r="138">
          <cell r="T138" t="str">
            <v>137 = FRESH AIR DUCT</v>
          </cell>
          <cell r="U138" t="str">
            <v>135 = Siesta UX</v>
          </cell>
          <cell r="Z138" t="str">
            <v>MC = Monaco</v>
          </cell>
        </row>
        <row r="139">
          <cell r="T139" t="str">
            <v>138 = CONCEILED FLOOR</v>
          </cell>
          <cell r="U139" t="str">
            <v>136 = Small Duct</v>
          </cell>
          <cell r="Z139" t="str">
            <v>MD = Moldavia</v>
          </cell>
        </row>
        <row r="140">
          <cell r="T140" t="str">
            <v>139 = VRV Plus C/O</v>
          </cell>
          <cell r="U140" t="str">
            <v>137 = Small Duct R22</v>
          </cell>
          <cell r="Z140" t="str">
            <v>ME = Montenegro</v>
          </cell>
        </row>
        <row r="141">
          <cell r="T141" t="str">
            <v>140 = VRV Plus H/P</v>
          </cell>
          <cell r="U141" t="str">
            <v>138 = Small Duct Unified</v>
          </cell>
          <cell r="Z141" t="str">
            <v>MG = Madagascar</v>
          </cell>
        </row>
        <row r="142">
          <cell r="T142" t="str">
            <v>141 = VRV K H/P</v>
          </cell>
          <cell r="U142" t="str">
            <v>139 = Small Flexi</v>
          </cell>
          <cell r="Z142" t="str">
            <v>MH = Marshall Islnds</v>
          </cell>
        </row>
        <row r="143">
          <cell r="T143" t="str">
            <v>142 = VRV M H/P</v>
          </cell>
          <cell r="U143" t="str">
            <v>140 = Small Flexi R22</v>
          </cell>
          <cell r="Z143" t="str">
            <v>MK = Macedonia</v>
          </cell>
        </row>
        <row r="144">
          <cell r="T144" t="str">
            <v>143 = VRV K C/O</v>
          </cell>
          <cell r="U144" t="str">
            <v>141 = Small Flexi R407C</v>
          </cell>
          <cell r="Z144" t="str">
            <v>ML = Mali</v>
          </cell>
        </row>
        <row r="145">
          <cell r="T145" t="str">
            <v>144 = VKM</v>
          </cell>
          <cell r="U145" t="str">
            <v>142 = Small Flexi Unified</v>
          </cell>
          <cell r="Z145" t="str">
            <v>MM = Myanmar</v>
          </cell>
        </row>
        <row r="146">
          <cell r="T146" t="str">
            <v>145 = Booster unit</v>
          </cell>
          <cell r="U146" t="str">
            <v>143 = Small Floor</v>
          </cell>
          <cell r="Z146" t="str">
            <v>MN = Mongolia</v>
          </cell>
        </row>
        <row r="147">
          <cell r="T147" t="str">
            <v>146 = Inverter box</v>
          </cell>
          <cell r="U147" t="str">
            <v>144 = Small Floor R22</v>
          </cell>
          <cell r="Z147" t="str">
            <v>MO = Macau</v>
          </cell>
        </row>
        <row r="148">
          <cell r="T148" t="str">
            <v>147 = ST controller</v>
          </cell>
          <cell r="U148" t="str">
            <v>145 = Small Wall Non R22 SA</v>
          </cell>
          <cell r="Z148" t="str">
            <v>MP = N.Mariana Islnd</v>
          </cell>
        </row>
        <row r="149">
          <cell r="T149" t="str">
            <v>148 = Showcase interface</v>
          </cell>
          <cell r="U149" t="str">
            <v>146 = Small Wall R22 SA</v>
          </cell>
          <cell r="Z149" t="str">
            <v>MQ = Martinique</v>
          </cell>
        </row>
        <row r="150">
          <cell r="T150" t="str">
            <v>149 = Noise kit</v>
          </cell>
          <cell r="U150" t="str">
            <v>147 = Small Wall R407C</v>
          </cell>
          <cell r="Z150" t="str">
            <v>MR = Mauretania</v>
          </cell>
        </row>
        <row r="151">
          <cell r="T151" t="str">
            <v>150 = Outdoor unit</v>
          </cell>
          <cell r="U151" t="str">
            <v>148 = Small Wall US Standard</v>
          </cell>
          <cell r="Z151" t="str">
            <v>MS = Montserrat</v>
          </cell>
        </row>
        <row r="152">
          <cell r="T152" t="str">
            <v>151 = Sanicube</v>
          </cell>
          <cell r="U152" t="str">
            <v>149 = SUSPENDED</v>
          </cell>
          <cell r="Z152" t="str">
            <v>MT = Malta</v>
          </cell>
        </row>
        <row r="153">
          <cell r="T153" t="str">
            <v>152 = Panels</v>
          </cell>
          <cell r="U153" t="str">
            <v>150 = Ururu Sarara</v>
          </cell>
          <cell r="Z153" t="str">
            <v>MU = Mauritius</v>
          </cell>
        </row>
        <row r="154">
          <cell r="T154" t="str">
            <v>153 = Control Unit</v>
          </cell>
          <cell r="U154" t="str">
            <v>151 = Ururu Sarara (non CE)</v>
          </cell>
          <cell r="Z154" t="str">
            <v>MV = Maldives</v>
          </cell>
        </row>
        <row r="155">
          <cell r="T155" t="str">
            <v>154 = Installation materials</v>
          </cell>
          <cell r="U155" t="str">
            <v>152 = UX</v>
          </cell>
          <cell r="Z155" t="str">
            <v>MW = Malawi</v>
          </cell>
        </row>
        <row r="156">
          <cell r="T156" t="str">
            <v>155 = Monopex</v>
          </cell>
          <cell r="U156" t="str">
            <v>153 = VRV Plus</v>
          </cell>
          <cell r="Z156" t="str">
            <v>MX = Mexico</v>
          </cell>
        </row>
        <row r="157">
          <cell r="T157" t="str">
            <v>156 = System Plates</v>
          </cell>
          <cell r="U157" t="str">
            <v>154 = W/C</v>
          </cell>
          <cell r="Z157" t="str">
            <v>MY = Malaysia</v>
          </cell>
        </row>
        <row r="158">
          <cell r="T158" t="str">
            <v>157 = modified</v>
          </cell>
          <cell r="U158" t="str">
            <v>155 = WALL</v>
          </cell>
          <cell r="Z158" t="str">
            <v>MZ = Mozambique</v>
          </cell>
        </row>
        <row r="159">
          <cell r="T159" t="str">
            <v>158 = Stepless</v>
          </cell>
          <cell r="U159" t="str">
            <v>156 = WHS</v>
          </cell>
          <cell r="Z159" t="str">
            <v>NA = Namibia</v>
          </cell>
        </row>
        <row r="160">
          <cell r="T160" t="str">
            <v>159 = Stepped</v>
          </cell>
          <cell r="U160" t="str">
            <v>157 = 4 WAY BLOW HIGH COP CASSETTE</v>
          </cell>
          <cell r="Z160" t="str">
            <v>NC = New Caledonia</v>
          </cell>
        </row>
        <row r="161">
          <cell r="T161" t="str">
            <v>160 = Inverter</v>
          </cell>
          <cell r="U161" t="str">
            <v>158 =  ERX</v>
          </cell>
          <cell r="Z161" t="str">
            <v>NE = Niger</v>
          </cell>
        </row>
        <row r="162">
          <cell r="T162" t="str">
            <v>161 = Inverter R407C</v>
          </cell>
          <cell r="U162" t="str">
            <v>159 = Duct high COP</v>
          </cell>
          <cell r="Z162" t="str">
            <v>NF = Norfolk Island</v>
          </cell>
        </row>
        <row r="163">
          <cell r="U163" t="str">
            <v>160 = FXA</v>
          </cell>
          <cell r="Z163" t="str">
            <v>NG = Nigeria</v>
          </cell>
        </row>
        <row r="164">
          <cell r="U164" t="str">
            <v>161 = FXAQ</v>
          </cell>
          <cell r="Z164" t="str">
            <v>NI = Nicaragua</v>
          </cell>
        </row>
        <row r="165">
          <cell r="U165" t="str">
            <v>162 = FXC</v>
          </cell>
          <cell r="Z165" t="str">
            <v>NL = Netherlands</v>
          </cell>
        </row>
        <row r="166">
          <cell r="U166" t="str">
            <v>163 = FXCP</v>
          </cell>
          <cell r="Z166" t="str">
            <v>NO = Norway</v>
          </cell>
        </row>
        <row r="167">
          <cell r="U167" t="str">
            <v>164 = FXCQ</v>
          </cell>
          <cell r="Z167" t="str">
            <v>NP = Nepal</v>
          </cell>
        </row>
        <row r="168">
          <cell r="U168" t="str">
            <v>165 = FXD</v>
          </cell>
          <cell r="Z168" t="str">
            <v>NR = Nauru</v>
          </cell>
        </row>
        <row r="169">
          <cell r="U169" t="str">
            <v>166 = FXDQ</v>
          </cell>
          <cell r="Z169" t="str">
            <v>NU = Niue Islands</v>
          </cell>
        </row>
        <row r="170">
          <cell r="U170" t="str">
            <v>167 = FXF</v>
          </cell>
          <cell r="Z170" t="str">
            <v>NZ = New Zealand</v>
          </cell>
        </row>
        <row r="171">
          <cell r="U171" t="str">
            <v>168 = FXFQ</v>
          </cell>
          <cell r="Z171" t="str">
            <v>OM = Oman</v>
          </cell>
        </row>
        <row r="172">
          <cell r="U172" t="str">
            <v>169 = FXH</v>
          </cell>
          <cell r="Z172" t="str">
            <v>PA = Panama</v>
          </cell>
        </row>
        <row r="173">
          <cell r="U173" t="str">
            <v>170 = FXHQ</v>
          </cell>
          <cell r="Z173" t="str">
            <v>PE = Peru</v>
          </cell>
        </row>
        <row r="174">
          <cell r="U174" t="str">
            <v>171 = FXK</v>
          </cell>
          <cell r="Z174" t="str">
            <v>PF = Frenc.Polynesia</v>
          </cell>
        </row>
        <row r="175">
          <cell r="U175" t="str">
            <v>172 = FXKQ</v>
          </cell>
          <cell r="Z175" t="str">
            <v>PG = Papua Nw Guinea</v>
          </cell>
        </row>
        <row r="176">
          <cell r="U176" t="str">
            <v>173 = FXL</v>
          </cell>
          <cell r="Z176" t="str">
            <v>PH = Philippines</v>
          </cell>
        </row>
        <row r="177">
          <cell r="U177" t="str">
            <v>174 = FXLQ</v>
          </cell>
          <cell r="Z177" t="str">
            <v>PK = Pakistan</v>
          </cell>
        </row>
        <row r="178">
          <cell r="U178" t="str">
            <v>175 = FXM</v>
          </cell>
          <cell r="Z178" t="str">
            <v>PL = Poland</v>
          </cell>
        </row>
        <row r="179">
          <cell r="U179" t="str">
            <v>176 = FXMQ</v>
          </cell>
          <cell r="Z179" t="str">
            <v>PM = St.Pier,Miquel.</v>
          </cell>
        </row>
        <row r="180">
          <cell r="U180" t="str">
            <v>177 = FXN</v>
          </cell>
          <cell r="Z180" t="str">
            <v>PN = Pitcairn Islnds</v>
          </cell>
        </row>
        <row r="181">
          <cell r="U181" t="str">
            <v>178 = FXNQ</v>
          </cell>
          <cell r="Z181" t="str">
            <v>PR = Puerto Rico</v>
          </cell>
        </row>
        <row r="182">
          <cell r="U182" t="str">
            <v>179 = FXS</v>
          </cell>
          <cell r="Z182" t="str">
            <v>PT = Portugal</v>
          </cell>
        </row>
        <row r="183">
          <cell r="U183" t="str">
            <v>180 = FXSQ</v>
          </cell>
          <cell r="Z183" t="str">
            <v>PW = Palau</v>
          </cell>
        </row>
        <row r="184">
          <cell r="U184" t="str">
            <v>181 = FXUQ</v>
          </cell>
          <cell r="Z184" t="str">
            <v>PY = Paraguay</v>
          </cell>
        </row>
        <row r="185">
          <cell r="U185" t="str">
            <v>182 = FXYAP</v>
          </cell>
          <cell r="Z185" t="str">
            <v>QA = Qatar</v>
          </cell>
        </row>
        <row r="186">
          <cell r="U186" t="str">
            <v>183 = FXYB</v>
          </cell>
          <cell r="Z186" t="str">
            <v>RE = Reunion</v>
          </cell>
        </row>
        <row r="187">
          <cell r="U187" t="str">
            <v>184 = FXYBP</v>
          </cell>
          <cell r="Z187" t="str">
            <v>RO = Romania</v>
          </cell>
        </row>
        <row r="188">
          <cell r="U188" t="str">
            <v>185 = FXYCP</v>
          </cell>
          <cell r="Z188" t="str">
            <v>RS = Serbia</v>
          </cell>
        </row>
        <row r="189">
          <cell r="U189" t="str">
            <v>186 = FXYD</v>
          </cell>
          <cell r="Z189" t="str">
            <v>RU = Russian Fed.</v>
          </cell>
        </row>
        <row r="190">
          <cell r="U190" t="str">
            <v>187 = FXYFP</v>
          </cell>
          <cell r="Z190" t="str">
            <v>RW = Ruanda</v>
          </cell>
        </row>
        <row r="191">
          <cell r="U191" t="str">
            <v>188 = FXYHP</v>
          </cell>
          <cell r="Z191" t="str">
            <v>SA = Saudi Arabia</v>
          </cell>
        </row>
        <row r="192">
          <cell r="U192" t="str">
            <v>189 = FXYLMP</v>
          </cell>
          <cell r="Z192" t="str">
            <v>SB = Solomon Islands</v>
          </cell>
        </row>
        <row r="193">
          <cell r="U193" t="str">
            <v>190 = FXYLP</v>
          </cell>
          <cell r="Z193" t="str">
            <v>SC = Seychelles</v>
          </cell>
        </row>
        <row r="194">
          <cell r="U194" t="str">
            <v>191 = FXYS</v>
          </cell>
          <cell r="Z194" t="str">
            <v>SD = Sudan</v>
          </cell>
        </row>
        <row r="195">
          <cell r="U195" t="str">
            <v>192 = FXYSP</v>
          </cell>
          <cell r="Z195" t="str">
            <v>SE = Sweden</v>
          </cell>
        </row>
        <row r="196">
          <cell r="U196" t="str">
            <v>193 = FXZQ</v>
          </cell>
          <cell r="Z196" t="str">
            <v>SG = Singapore</v>
          </cell>
        </row>
        <row r="197">
          <cell r="U197" t="str">
            <v>194 = Serenair Non R22 (Gree)</v>
          </cell>
          <cell r="Z197" t="str">
            <v>SH = St. Helena</v>
          </cell>
        </row>
        <row r="198">
          <cell r="U198" t="str">
            <v>195 = GBS Non R22 60Hz SASO</v>
          </cell>
          <cell r="Z198" t="str">
            <v>SI = Slovenia</v>
          </cell>
        </row>
        <row r="199">
          <cell r="U199" t="str">
            <v>196 = Non R22 60Hz SASO</v>
          </cell>
          <cell r="Z199" t="str">
            <v>SJ = Svalbard</v>
          </cell>
        </row>
        <row r="200">
          <cell r="U200" t="str">
            <v>197 = Compact Line</v>
          </cell>
          <cell r="Z200" t="str">
            <v>SK = Slovakia</v>
          </cell>
        </row>
        <row r="201">
          <cell r="U201" t="str">
            <v>198 = Hydrocube</v>
          </cell>
          <cell r="Z201" t="str">
            <v>SL = Sierra Leone</v>
          </cell>
        </row>
        <row r="202">
          <cell r="U202" t="str">
            <v>199 = McQuay</v>
          </cell>
          <cell r="Z202" t="str">
            <v>SM = San Marino</v>
          </cell>
        </row>
        <row r="203">
          <cell r="U203" t="str">
            <v>200 = Mini-Chiller</v>
          </cell>
          <cell r="Z203" t="str">
            <v>SN = Senegal</v>
          </cell>
        </row>
        <row r="204">
          <cell r="U204" t="str">
            <v>201 = Marine</v>
          </cell>
          <cell r="Z204" t="str">
            <v>SO = Somalia</v>
          </cell>
        </row>
        <row r="205">
          <cell r="U205" t="str">
            <v>202 = Small Wall Non R407C</v>
          </cell>
          <cell r="Z205" t="str">
            <v>SR = Suriname</v>
          </cell>
        </row>
        <row r="206">
          <cell r="U206" t="str">
            <v>203 = NW-M R22</v>
          </cell>
          <cell r="Z206" t="str">
            <v>ST = S.Tome,Principe</v>
          </cell>
        </row>
        <row r="207">
          <cell r="U207" t="str">
            <v>204 = McQuay GBS Non</v>
          </cell>
          <cell r="Z207" t="str">
            <v>STL = stateless</v>
          </cell>
        </row>
        <row r="208">
          <cell r="U208" t="str">
            <v>205 = WDC</v>
          </cell>
          <cell r="Z208" t="str">
            <v>SV = El Salvador</v>
          </cell>
        </row>
        <row r="209">
          <cell r="U209" t="str">
            <v>206 = WSC</v>
          </cell>
          <cell r="Z209" t="str">
            <v>SY = Syria</v>
          </cell>
        </row>
        <row r="210">
          <cell r="U210" t="str">
            <v>207 = 150</v>
          </cell>
          <cell r="Z210" t="str">
            <v>SZ = Swaziland</v>
          </cell>
        </row>
        <row r="211">
          <cell r="U211" t="str">
            <v>208 = 175</v>
          </cell>
          <cell r="Z211" t="str">
            <v>TC = Turksh Caicosin</v>
          </cell>
        </row>
        <row r="212">
          <cell r="U212" t="str">
            <v>209 = 225</v>
          </cell>
          <cell r="Z212" t="str">
            <v>TD = Chad</v>
          </cell>
        </row>
        <row r="213">
          <cell r="U213" t="str">
            <v>210 = 300</v>
          </cell>
          <cell r="Z213" t="str">
            <v>TF = French S.Territ</v>
          </cell>
        </row>
        <row r="214">
          <cell r="U214" t="str">
            <v>211 = 350</v>
          </cell>
          <cell r="Z214" t="str">
            <v>TG = Togo</v>
          </cell>
        </row>
        <row r="215">
          <cell r="U215" t="str">
            <v>212 = 400</v>
          </cell>
          <cell r="Z215" t="str">
            <v>TH = Thailand</v>
          </cell>
        </row>
        <row r="216">
          <cell r="U216" t="str">
            <v>213 = 500</v>
          </cell>
          <cell r="Z216" t="str">
            <v>TJ = Tajikstan</v>
          </cell>
        </row>
        <row r="217">
          <cell r="U217" t="str">
            <v>214 = 600</v>
          </cell>
          <cell r="Z217" t="str">
            <v>TK = Tokelau Islands</v>
          </cell>
        </row>
        <row r="218">
          <cell r="U218" t="str">
            <v>215 = 675</v>
          </cell>
          <cell r="Z218" t="str">
            <v>TM = Turkmenistan</v>
          </cell>
        </row>
        <row r="219">
          <cell r="U219" t="str">
            <v>216 = WHS XE</v>
          </cell>
          <cell r="Z219" t="str">
            <v>TN = Tunisia</v>
          </cell>
        </row>
        <row r="220">
          <cell r="U220" t="str">
            <v>217 = 725</v>
          </cell>
          <cell r="Z220" t="str">
            <v>TO = Tonga</v>
          </cell>
        </row>
        <row r="221">
          <cell r="U221" t="str">
            <v>218 = 825</v>
          </cell>
          <cell r="Z221" t="str">
            <v>TP = East Timor</v>
          </cell>
        </row>
        <row r="222">
          <cell r="U222" t="str">
            <v>219 = 1000</v>
          </cell>
          <cell r="Z222" t="str">
            <v>TR = Turkey</v>
          </cell>
        </row>
        <row r="223">
          <cell r="U223" t="str">
            <v>220 = McQuay Wall Non R410A STD</v>
          </cell>
          <cell r="Z223" t="str">
            <v>TT = Trinidad,Tobago</v>
          </cell>
        </row>
        <row r="224">
          <cell r="U224" t="str">
            <v>221 = McQuay Wall Non R410A NTP</v>
          </cell>
          <cell r="Z224" t="str">
            <v>TV = Tuvalu</v>
          </cell>
        </row>
        <row r="225">
          <cell r="U225" t="str">
            <v>222 = EWYD</v>
          </cell>
          <cell r="Z225" t="str">
            <v>TW = Taiwan</v>
          </cell>
        </row>
        <row r="226">
          <cell r="U226" t="str">
            <v>223 = Optimized H</v>
          </cell>
          <cell r="Z226" t="str">
            <v>TZ = Tanzania</v>
          </cell>
        </row>
        <row r="227">
          <cell r="U227" t="str">
            <v>224 = McQuay Wall Inv R410A STD</v>
          </cell>
          <cell r="Z227" t="str">
            <v>UA = Ukraine</v>
          </cell>
        </row>
        <row r="228">
          <cell r="U228" t="str">
            <v>225 = McQuay GMS Non R410A Gold</v>
          </cell>
          <cell r="Z228" t="str">
            <v>UG = Uganda</v>
          </cell>
        </row>
        <row r="229">
          <cell r="U229" t="str">
            <v>226 = McQuay GBS Non R410A Gold</v>
          </cell>
          <cell r="Z229" t="str">
            <v>UM = Minor Outl.Ins.</v>
          </cell>
        </row>
        <row r="230">
          <cell r="U230" t="str">
            <v>227 = McQuay GMS Inv R410A STD</v>
          </cell>
          <cell r="Z230" t="str">
            <v>US = USA</v>
          </cell>
        </row>
        <row r="231">
          <cell r="U231" t="str">
            <v>228 = McQuay Wall Inv R410A NTP</v>
          </cell>
          <cell r="Z231" t="str">
            <v>UY = Uruguay</v>
          </cell>
        </row>
        <row r="232">
          <cell r="U232" t="str">
            <v>229 = McQuay GMS Inv R410A Gold</v>
          </cell>
          <cell r="Z232" t="str">
            <v>UZ = Uzbekistan</v>
          </cell>
        </row>
        <row r="233">
          <cell r="U233" t="str">
            <v>230 = McQuay GBS Inv R410A Gold</v>
          </cell>
          <cell r="Z233" t="str">
            <v>VA = Vatican City</v>
          </cell>
        </row>
        <row r="234">
          <cell r="U234" t="str">
            <v>231 = McQuay GMS Inv R410A Scroll</v>
          </cell>
          <cell r="Z234" t="str">
            <v>VC = St. Vincent</v>
          </cell>
        </row>
        <row r="235">
          <cell r="U235" t="str">
            <v>232 = McQuay GBS Inv R410A Scroll</v>
          </cell>
          <cell r="Z235" t="str">
            <v>VE = Venezuela</v>
          </cell>
        </row>
        <row r="236">
          <cell r="U236" t="str">
            <v>233 = McQuay Flexi Non R410A STD</v>
          </cell>
          <cell r="Z236" t="str">
            <v>VG = Brit.Virgin Is.</v>
          </cell>
        </row>
        <row r="237">
          <cell r="U237" t="str">
            <v>234 = McQuay Flexi Inv R410A</v>
          </cell>
          <cell r="Z237" t="str">
            <v>VI = Amer.Virgin Is.</v>
          </cell>
        </row>
        <row r="238">
          <cell r="U238" t="str">
            <v>235 = McQuay Wall Non R4110A O2</v>
          </cell>
          <cell r="Z238" t="str">
            <v>VN = Vietnam</v>
          </cell>
        </row>
        <row r="239">
          <cell r="U239" t="str">
            <v>236 = McQuay Wall Non R4110A NTP</v>
          </cell>
          <cell r="Z239" t="str">
            <v>VU = Vanuatu</v>
          </cell>
        </row>
        <row r="240">
          <cell r="U240" t="str">
            <v>237 = McQuay GBM Non R22 Gold</v>
          </cell>
          <cell r="Z240" t="str">
            <v>WF = Wallis,Futuna</v>
          </cell>
        </row>
        <row r="241">
          <cell r="U241" t="str">
            <v>238 = McQuay GBM Inv R22</v>
          </cell>
          <cell r="Z241" t="str">
            <v>WS = Western Samoa</v>
          </cell>
        </row>
        <row r="242">
          <cell r="U242" t="str">
            <v>239 = McQuay GMS Non R22 STD</v>
          </cell>
          <cell r="Z242" t="str">
            <v>XI = Canaries</v>
          </cell>
        </row>
        <row r="243">
          <cell r="U243" t="str">
            <v>240 = McQuay GBS Non R22 STD</v>
          </cell>
          <cell r="Z243" t="str">
            <v>XK = Kosovo</v>
          </cell>
        </row>
        <row r="244">
          <cell r="U244" t="str">
            <v>241 = McQuay GMS Non R22 Contactor</v>
          </cell>
          <cell r="Z244" t="str">
            <v>XM = Montenegro</v>
          </cell>
        </row>
        <row r="245">
          <cell r="U245" t="str">
            <v>242 = McQuay GMS Non R22 Gold</v>
          </cell>
          <cell r="Z245" t="str">
            <v>XS = Serbia</v>
          </cell>
        </row>
        <row r="246">
          <cell r="U246" t="str">
            <v>243 = McQuay GBS Non R22 Gold</v>
          </cell>
          <cell r="Z246" t="str">
            <v>YE = Yemen</v>
          </cell>
        </row>
        <row r="247">
          <cell r="U247" t="str">
            <v>244 = McQuay GMS Non R22 O2</v>
          </cell>
          <cell r="Z247" t="str">
            <v>YT = Mayotte</v>
          </cell>
        </row>
        <row r="248">
          <cell r="U248" t="str">
            <v>245 = McQuay GMM Non R22 STD</v>
          </cell>
          <cell r="Z248" t="str">
            <v>YU = Yugoslavia</v>
          </cell>
        </row>
        <row r="249">
          <cell r="U249" t="str">
            <v>246 = McQuay GMM Non R22 Gold</v>
          </cell>
          <cell r="Z249" t="str">
            <v>ZA = South Africa</v>
          </cell>
        </row>
        <row r="250">
          <cell r="U250" t="str">
            <v>247 = McQuay GMS Non R410A STD</v>
          </cell>
          <cell r="Z250" t="str">
            <v>ZM = Zambia</v>
          </cell>
        </row>
        <row r="251">
          <cell r="U251" t="str">
            <v>248 = McQuay GMM Inv R410A</v>
          </cell>
          <cell r="Z251" t="str">
            <v>ZR = Democ.Rep.Congo</v>
          </cell>
        </row>
        <row r="252">
          <cell r="U252" t="str">
            <v>249 = McQuay GMS Non R22 O2 Gold</v>
          </cell>
          <cell r="Z252" t="str">
            <v>ZW = Zimbabwe</v>
          </cell>
        </row>
        <row r="253">
          <cell r="U253" t="str">
            <v>250 = McQuay GBM Non R22 STD</v>
          </cell>
        </row>
        <row r="254">
          <cell r="U254" t="str">
            <v>251 = Flexi McQuay</v>
          </cell>
        </row>
        <row r="255">
          <cell r="U255" t="str">
            <v>252 = 2X2 Cassette McQuay</v>
          </cell>
        </row>
        <row r="256">
          <cell r="U256" t="str">
            <v>253 = Duct McQuay</v>
          </cell>
        </row>
        <row r="257">
          <cell r="U257" t="str">
            <v>254 = 3X3 Cassette McQuay</v>
          </cell>
        </row>
        <row r="258">
          <cell r="U258" t="str">
            <v>255 = Non Inverter R407C McQuay</v>
          </cell>
        </row>
        <row r="259">
          <cell r="U259" t="str">
            <v>256 = Rooftops McQuay</v>
          </cell>
        </row>
        <row r="260">
          <cell r="U260" t="str">
            <v>257 = Non Inverter R410A McQuay</v>
          </cell>
        </row>
        <row r="261">
          <cell r="U261" t="str">
            <v>258 = McQuay GBS Non R410A STD</v>
          </cell>
        </row>
        <row r="262">
          <cell r="U262" t="str">
            <v>259 = McQuay GBM Inv R410A</v>
          </cell>
        </row>
        <row r="263">
          <cell r="U263" t="str">
            <v>260 = Non Inverter R22 McQuay</v>
          </cell>
        </row>
        <row r="264">
          <cell r="U264" t="str">
            <v>261 = E-UWA</v>
          </cell>
        </row>
        <row r="265">
          <cell r="U265" t="str">
            <v>262 = E-UWY</v>
          </cell>
        </row>
        <row r="266">
          <cell r="U266" t="str">
            <v>263 = E-UW</v>
          </cell>
        </row>
        <row r="267">
          <cell r="U267" t="str">
            <v>264 = E-UWAC</v>
          </cell>
        </row>
        <row r="268">
          <cell r="U268" t="str">
            <v>265 = EWAD</v>
          </cell>
        </row>
        <row r="269">
          <cell r="U269" t="str">
            <v>266 = EWAP</v>
          </cell>
        </row>
        <row r="270">
          <cell r="U270" t="str">
            <v>267 = EWWD</v>
          </cell>
        </row>
        <row r="271">
          <cell r="U271" t="str">
            <v>268 = McQuay GBS Inv R410A STD</v>
          </cell>
        </row>
        <row r="272">
          <cell r="U272" t="str">
            <v>269 = McQuay GMS Non R410A O2</v>
          </cell>
        </row>
        <row r="273">
          <cell r="U273" t="str">
            <v>270 = McQuay GMS Non R22</v>
          </cell>
        </row>
        <row r="274">
          <cell r="U274" t="str">
            <v>271 = McQuay GBS Non R22</v>
          </cell>
        </row>
        <row r="275">
          <cell r="U275" t="str">
            <v>272 = McQuay Wall Non R22 STD</v>
          </cell>
        </row>
        <row r="276">
          <cell r="U276" t="str">
            <v>273 = McQuay Wall Non R22 NTP</v>
          </cell>
        </row>
        <row r="277">
          <cell r="U277" t="str">
            <v>274 = McQuay Wall Non R22 O2</v>
          </cell>
        </row>
        <row r="278">
          <cell r="U278" t="str">
            <v>275 = McQuay Wall Non R22</v>
          </cell>
        </row>
        <row r="279">
          <cell r="U279" t="str">
            <v>276 = FLOOR MCQUAY</v>
          </cell>
        </row>
        <row r="280">
          <cell r="U280" t="str">
            <v>277 = McQuay Wall Inv R22 STD</v>
          </cell>
        </row>
        <row r="281">
          <cell r="U281" t="str">
            <v>278 = Flexi</v>
          </cell>
        </row>
        <row r="282">
          <cell r="U282" t="str">
            <v>279 = ECC</v>
          </cell>
        </row>
        <row r="283">
          <cell r="U283" t="str">
            <v>280 = ECG</v>
          </cell>
        </row>
        <row r="284">
          <cell r="U284" t="str">
            <v>281 = ECX</v>
          </cell>
        </row>
        <row r="285">
          <cell r="U285" t="str">
            <v>282 = ERAP</v>
          </cell>
        </row>
        <row r="286">
          <cell r="U286" t="str">
            <v>283 = ERT</v>
          </cell>
        </row>
        <row r="287">
          <cell r="U287" t="str">
            <v>284 = E-UWH</v>
          </cell>
        </row>
        <row r="288">
          <cell r="U288" t="str">
            <v>285 = E-UWL</v>
          </cell>
        </row>
        <row r="289">
          <cell r="U289" t="str">
            <v>286 = EWAQ</v>
          </cell>
        </row>
        <row r="290">
          <cell r="U290" t="str">
            <v>287 = EWLD</v>
          </cell>
        </row>
        <row r="291">
          <cell r="U291" t="str">
            <v>288 = EWLP</v>
          </cell>
        </row>
        <row r="292">
          <cell r="U292" t="str">
            <v>289 = EWTP</v>
          </cell>
        </row>
        <row r="293">
          <cell r="U293" t="str">
            <v>290 = EWWP</v>
          </cell>
        </row>
        <row r="294">
          <cell r="U294" t="str">
            <v>291 = EWWQ</v>
          </cell>
        </row>
        <row r="295">
          <cell r="U295" t="str">
            <v>292 = EWYP</v>
          </cell>
        </row>
        <row r="296">
          <cell r="U296" t="str">
            <v>293 = EWYQ</v>
          </cell>
        </row>
        <row r="297">
          <cell r="U297" t="str">
            <v>294 = LA E-R</v>
          </cell>
        </row>
        <row r="298">
          <cell r="U298" t="str">
            <v>295 = UW</v>
          </cell>
        </row>
        <row r="299">
          <cell r="U299" t="str">
            <v>296 = UWYE</v>
          </cell>
        </row>
        <row r="300">
          <cell r="U300" t="str">
            <v>297 = Inverter R410A</v>
          </cell>
        </row>
        <row r="301">
          <cell r="U301" t="str">
            <v>298 = Optimized H NW-S II</v>
          </cell>
        </row>
        <row r="302">
          <cell r="U302" t="str">
            <v>299 = Ururu GMM</v>
          </cell>
        </row>
        <row r="303">
          <cell r="U303" t="str">
            <v>300 = Ururu NW-S II</v>
          </cell>
        </row>
        <row r="304">
          <cell r="U304" t="str">
            <v>301 = CMSQ</v>
          </cell>
        </row>
        <row r="305">
          <cell r="U305" t="str">
            <v>302 = 4-Blow Cassette</v>
          </cell>
        </row>
        <row r="306">
          <cell r="U306" t="str">
            <v>303 = ALS163-520</v>
          </cell>
        </row>
        <row r="307">
          <cell r="U307" t="str">
            <v>304 = AP Ururu</v>
          </cell>
        </row>
        <row r="308">
          <cell r="U308" t="str">
            <v>305 = MNG052-056</v>
          </cell>
        </row>
        <row r="309">
          <cell r="U309" t="str">
            <v>306 = MNG064-145</v>
          </cell>
        </row>
        <row r="310">
          <cell r="U310" t="str">
            <v>307 = MNG151-179</v>
          </cell>
        </row>
        <row r="311">
          <cell r="U311" t="str">
            <v>308 = MPW228-478</v>
          </cell>
        </row>
        <row r="312">
          <cell r="U312" t="str">
            <v>309 = ECP050</v>
          </cell>
        </row>
        <row r="313">
          <cell r="U313" t="str">
            <v>310 = ECP060-146</v>
          </cell>
        </row>
        <row r="314">
          <cell r="U314" t="str">
            <v>311 = ECP165</v>
          </cell>
        </row>
        <row r="315">
          <cell r="U315" t="str">
            <v>312 = WHS095-132</v>
          </cell>
        </row>
        <row r="316">
          <cell r="U316" t="str">
            <v>313 = WHS146-539</v>
          </cell>
        </row>
        <row r="317">
          <cell r="U317" t="str">
            <v>314 = PFS103-124</v>
          </cell>
        </row>
        <row r="318">
          <cell r="U318" t="str">
            <v>315 = PFS147-296</v>
          </cell>
        </row>
        <row r="319">
          <cell r="U319" t="str">
            <v>316 = HPI067-104</v>
          </cell>
        </row>
        <row r="320">
          <cell r="U320" t="str">
            <v>317 = PRX111-135</v>
          </cell>
        </row>
        <row r="321">
          <cell r="U321" t="str">
            <v>318 = PRX164-596</v>
          </cell>
        </row>
        <row r="322">
          <cell r="U322" t="str">
            <v>319 = EUWA_5KAZW</v>
          </cell>
        </row>
        <row r="323">
          <cell r="U323" t="str">
            <v>320 = EUWAC5-10FZW</v>
          </cell>
        </row>
        <row r="324">
          <cell r="U324" t="str">
            <v>321 = EUWY_5KAZW</v>
          </cell>
        </row>
        <row r="325">
          <cell r="U325" t="str">
            <v>322 = EWAQ005ACV3P</v>
          </cell>
        </row>
        <row r="326">
          <cell r="U326" t="str">
            <v>323 = EWAQ006ACV3P</v>
          </cell>
        </row>
        <row r="327">
          <cell r="U327" t="str">
            <v>324 = EWAQ007ACV3P</v>
          </cell>
        </row>
        <row r="328">
          <cell r="U328" t="str">
            <v>325 = EW_P012-014KAWN</v>
          </cell>
        </row>
        <row r="329">
          <cell r="U329" t="str">
            <v>326 = EWYQ005ACV3P</v>
          </cell>
        </row>
        <row r="330">
          <cell r="U330" t="str">
            <v>327 = EWYQ006ACV3P</v>
          </cell>
        </row>
        <row r="331">
          <cell r="U331" t="str">
            <v>328 = EWYQ007ACV3P</v>
          </cell>
        </row>
        <row r="332">
          <cell r="U332" t="str">
            <v>329 = EWAP110-200MBYNN</v>
          </cell>
        </row>
        <row r="333">
          <cell r="U333" t="str">
            <v>330 = EUWA_8-24KAZW</v>
          </cell>
        </row>
        <row r="334">
          <cell r="U334" t="str">
            <v>331 = EUWY_8-24KAZW</v>
          </cell>
        </row>
        <row r="335">
          <cell r="U335" t="str">
            <v>332 = EWAD120-170MBYNN</v>
          </cell>
        </row>
        <row r="336">
          <cell r="U336" t="str">
            <v>333 = EWAD190-200AJYNN</v>
          </cell>
        </row>
        <row r="337">
          <cell r="U337" t="str">
            <v>334 = EWAP060-180CAYNN</v>
          </cell>
        </row>
        <row r="338">
          <cell r="U338" t="str">
            <v>335 = EWAQ080-200DAYNN</v>
          </cell>
        </row>
        <row r="339">
          <cell r="U339" t="str">
            <v>336 = EW_D120-180MBYNN</v>
          </cell>
        </row>
        <row r="340">
          <cell r="U340" t="str">
            <v>337 = EW_P020-065KAWN</v>
          </cell>
        </row>
        <row r="341">
          <cell r="U341" t="str">
            <v>338 = EWWD170DJYNN</v>
          </cell>
        </row>
        <row r="342">
          <cell r="U342" t="str">
            <v>339 = EWYP060-200CAYNN</v>
          </cell>
        </row>
        <row r="343">
          <cell r="U343" t="str">
            <v>340 = EWYQ060-200DAYNN</v>
          </cell>
        </row>
        <row r="344">
          <cell r="U344" t="str">
            <v>341 = MCSMART</v>
          </cell>
        </row>
        <row r="345">
          <cell r="U345" t="str">
            <v>342 = EWAD210-500AJYNN</v>
          </cell>
        </row>
        <row r="346">
          <cell r="U346" t="str">
            <v>343 = EWAD240-460MBYNN</v>
          </cell>
        </row>
        <row r="347">
          <cell r="U347" t="str">
            <v>344 = EWAD650-C21BJYNN</v>
          </cell>
        </row>
        <row r="348">
          <cell r="U348" t="str">
            <v>345 = EWAP210-260CAYNN</v>
          </cell>
        </row>
        <row r="349">
          <cell r="U349" t="str">
            <v>346 = EWAP280-460MBYNN</v>
          </cell>
        </row>
        <row r="350">
          <cell r="U350" t="str">
            <v>347 = EWAQ240-260DAYNN</v>
          </cell>
        </row>
        <row r="351">
          <cell r="U351" t="str">
            <v>348 = EW_D240-500MBYNN</v>
          </cell>
        </row>
        <row r="352">
          <cell r="U352" t="str">
            <v>349 = EWWD210-500DJYNN</v>
          </cell>
        </row>
        <row r="353">
          <cell r="U353" t="str">
            <v>350 = EWWD340-480CJYNN</v>
          </cell>
        </row>
        <row r="354">
          <cell r="U354" t="str">
            <v>351 = EWWD380-460BJYNN</v>
          </cell>
        </row>
        <row r="355">
          <cell r="U355" t="str">
            <v>352 = EWYD260-380AJYNN</v>
          </cell>
        </row>
        <row r="356">
          <cell r="U356" t="str">
            <v>353 = EWYP220-250CAYNN</v>
          </cell>
        </row>
        <row r="357">
          <cell r="U357" t="str">
            <v>354 = EWYQ230-250DAYNN</v>
          </cell>
        </row>
        <row r="358">
          <cell r="U358" t="str">
            <v>355 = EWAD520-600MBYNN</v>
          </cell>
        </row>
        <row r="359">
          <cell r="U359" t="str">
            <v>356 = EWAD550-650AJYNN</v>
          </cell>
        </row>
        <row r="360">
          <cell r="U360" t="str">
            <v>357 = EWAP540MBYNN</v>
          </cell>
        </row>
        <row r="361">
          <cell r="U361" t="str">
            <v>358 = EWAP800-C18AJYNN</v>
          </cell>
        </row>
        <row r="362">
          <cell r="U362" t="str">
            <v>359 = EW_D520-540MBYNN</v>
          </cell>
        </row>
        <row r="363">
          <cell r="U363" t="str">
            <v>360 = EWWD550-650DJYNN</v>
          </cell>
        </row>
        <row r="364">
          <cell r="U364" t="str">
            <v>361 = EWWD550-C11BJYNN</v>
          </cell>
        </row>
        <row r="365">
          <cell r="U365" t="str">
            <v>362 = EWWD550-C19CJYNN</v>
          </cell>
        </row>
        <row r="366">
          <cell r="U366" t="str">
            <v>363 = EWWQ600-C20AJYNN</v>
          </cell>
        </row>
        <row r="367">
          <cell r="U367" t="str">
            <v>364 = FCU-MCQUAY</v>
          </cell>
        </row>
        <row r="368">
          <cell r="U368" t="str">
            <v>365 = FWB</v>
          </cell>
        </row>
        <row r="369">
          <cell r="U369" t="str">
            <v>366 = FWB-J</v>
          </cell>
        </row>
        <row r="370">
          <cell r="U370" t="str">
            <v>367 = FWC</v>
          </cell>
        </row>
        <row r="371">
          <cell r="U371" t="str">
            <v>368 = FWD</v>
          </cell>
        </row>
        <row r="372">
          <cell r="U372" t="str">
            <v>369 = FWF</v>
          </cell>
        </row>
        <row r="373">
          <cell r="U373" t="str">
            <v>370 = FWL</v>
          </cell>
        </row>
        <row r="374">
          <cell r="U374" t="str">
            <v>371 = FWM</v>
          </cell>
        </row>
        <row r="375">
          <cell r="U375" t="str">
            <v>372 = FWT</v>
          </cell>
        </row>
        <row r="376">
          <cell r="U376" t="str">
            <v>373 = FWV</v>
          </cell>
        </row>
        <row r="377">
          <cell r="U377" t="str">
            <v>374 = EW_D170DJYNN</v>
          </cell>
        </row>
        <row r="378">
          <cell r="U378" t="str">
            <v>375 = EW_D210-500DJYNN</v>
          </cell>
        </row>
        <row r="379">
          <cell r="U379" t="str">
            <v>376 = EW_D550-650DJYNN</v>
          </cell>
        </row>
        <row r="380">
          <cell r="U380" t="str">
            <v>377 = EW_D340-480CJYNN</v>
          </cell>
        </row>
        <row r="381">
          <cell r="U381" t="str">
            <v>378 = EW_D550-C19CJYNN</v>
          </cell>
        </row>
        <row r="382">
          <cell r="U382" t="str">
            <v>379 = WHZ-024-047</v>
          </cell>
        </row>
        <row r="383">
          <cell r="U383" t="str">
            <v>380 = Ururu Large Floor</v>
          </cell>
        </row>
        <row r="384">
          <cell r="U384" t="str">
            <v>381 = Ururu Small Floor</v>
          </cell>
        </row>
        <row r="385">
          <cell r="U385" t="str">
            <v>382 = E Design</v>
          </cell>
        </row>
        <row r="386">
          <cell r="U386" t="str">
            <v>383 = Ururu GMS</v>
          </cell>
        </row>
        <row r="387">
          <cell r="U387" t="str">
            <v>384 = Ururu GBS</v>
          </cell>
        </row>
        <row r="388">
          <cell r="U388" t="str">
            <v>385 = Ururu Floor</v>
          </cell>
        </row>
        <row r="389">
          <cell r="U389" t="str">
            <v>386 = GSI-M</v>
          </cell>
        </row>
        <row r="390">
          <cell r="U390" t="str">
            <v>387 = Radiation Floor</v>
          </cell>
        </row>
        <row r="391">
          <cell r="U391" t="str">
            <v>388 = Replacement VRV</v>
          </cell>
        </row>
        <row r="392">
          <cell r="U392" t="str">
            <v>389 = GQI-L 3ph</v>
          </cell>
        </row>
        <row r="393">
          <cell r="U393" t="str">
            <v>390 = SC30 inv 1ph</v>
          </cell>
        </row>
        <row r="394">
          <cell r="U394" t="str">
            <v>391 = OI 1ph</v>
          </cell>
        </row>
        <row r="395">
          <cell r="U395" t="str">
            <v>392 = OI 3ph</v>
          </cell>
        </row>
        <row r="396">
          <cell r="U396" t="str">
            <v>393 = FDYQ</v>
          </cell>
        </row>
        <row r="397">
          <cell r="U397" t="str">
            <v>394 = GEA-MINI</v>
          </cell>
        </row>
        <row r="398">
          <cell r="U398" t="str">
            <v>395 = GEA-SMALL</v>
          </cell>
        </row>
        <row r="399">
          <cell r="U399" t="str">
            <v>396 = PRXE111-135</v>
          </cell>
        </row>
        <row r="400">
          <cell r="U400" t="str">
            <v>397 = PRXE164-596</v>
          </cell>
        </row>
        <row r="401">
          <cell r="U401" t="str">
            <v>398 = ALSF163-520</v>
          </cell>
        </row>
        <row r="402">
          <cell r="U402" t="str">
            <v>399 = FXSN</v>
          </cell>
        </row>
        <row r="403">
          <cell r="U403" t="str">
            <v>400 = Heating Only</v>
          </cell>
        </row>
        <row r="404">
          <cell r="U404" t="str">
            <v>401 = Reversible</v>
          </cell>
        </row>
        <row r="405">
          <cell r="U405" t="str">
            <v>402 = 1-phase</v>
          </cell>
        </row>
        <row r="406">
          <cell r="U406" t="str">
            <v>403 = 3-phase</v>
          </cell>
        </row>
        <row r="407">
          <cell r="U407" t="str">
            <v>404 = 150I</v>
          </cell>
        </row>
        <row r="408">
          <cell r="U408" t="str">
            <v>405 = 200I</v>
          </cell>
        </row>
        <row r="409">
          <cell r="U409" t="str">
            <v>406 = 300I</v>
          </cell>
        </row>
        <row r="410">
          <cell r="U410" t="str">
            <v>407 = PFSB103-124</v>
          </cell>
        </row>
        <row r="411">
          <cell r="U411" t="str">
            <v>408 = PFSB147-296</v>
          </cell>
        </row>
        <row r="412">
          <cell r="U412" t="str">
            <v>409 = EW_D320-460EJYNN</v>
          </cell>
        </row>
        <row r="413">
          <cell r="U413" t="str">
            <v>410 = EW_D550-C18EJYNN</v>
          </cell>
        </row>
        <row r="414">
          <cell r="U414" t="str">
            <v>411 = 270I</v>
          </cell>
        </row>
        <row r="415">
          <cell r="U415" t="str">
            <v>412 = ERQ</v>
          </cell>
        </row>
        <row r="416">
          <cell r="U416" t="str">
            <v>413 = VAM</v>
          </cell>
        </row>
        <row r="417">
          <cell r="U417" t="str">
            <v>414 = 2-WAY BLOW CASSETTE</v>
          </cell>
        </row>
        <row r="418">
          <cell r="U418" t="str">
            <v>415 = HIGH ESP DUCT</v>
          </cell>
        </row>
        <row r="419">
          <cell r="U419" t="str">
            <v>416 = WHSE096-131</v>
          </cell>
        </row>
        <row r="420">
          <cell r="U420" t="str">
            <v>417 = WHSE153-429</v>
          </cell>
        </row>
        <row r="421">
          <cell r="U421" t="str">
            <v>418 = INV-094-147</v>
          </cell>
        </row>
        <row r="422">
          <cell r="U422" t="str">
            <v>419 = EWAD330-490AJYNN/S</v>
          </cell>
        </row>
        <row r="423">
          <cell r="U423" t="str">
            <v>420 = EWAD520AJYNN/S</v>
          </cell>
        </row>
        <row r="424">
          <cell r="U424" t="str">
            <v>421 = INV-094-139</v>
          </cell>
        </row>
        <row r="425">
          <cell r="U425" t="str">
            <v>422 = INV-147</v>
          </cell>
        </row>
        <row r="426">
          <cell r="U426" t="str">
            <v>423 = NW-M II</v>
          </cell>
        </row>
        <row r="427">
          <cell r="U427" t="str">
            <v>424 = GSI II</v>
          </cell>
        </row>
        <row r="428">
          <cell r="U428" t="str">
            <v>425 = Siesta GSI II</v>
          </cell>
        </row>
        <row r="429">
          <cell r="U429" t="str">
            <v>426 = ROUNDFLOW CASSETTE</v>
          </cell>
        </row>
        <row r="430">
          <cell r="U430" t="str">
            <v>427 = 260l</v>
          </cell>
        </row>
        <row r="431">
          <cell r="U431" t="str">
            <v>428 = EWAQ009ACV3P</v>
          </cell>
        </row>
        <row r="432">
          <cell r="U432" t="str">
            <v>429 = EWAQ009ACW1P</v>
          </cell>
        </row>
        <row r="433">
          <cell r="U433" t="str">
            <v>430 = EWAQ010ACV3P</v>
          </cell>
        </row>
        <row r="434">
          <cell r="U434" t="str">
            <v>431 = EWAQ011ACV3P</v>
          </cell>
        </row>
        <row r="435">
          <cell r="U435" t="str">
            <v>432 = EWAQ011ACW1P</v>
          </cell>
        </row>
        <row r="436">
          <cell r="U436" t="str">
            <v>433 = EWAQ013ACW1P</v>
          </cell>
        </row>
        <row r="437">
          <cell r="U437" t="str">
            <v>434 = EWWQ400-480AJYNN</v>
          </cell>
        </row>
        <row r="438">
          <cell r="U438" t="str">
            <v>435 = EWYQ009ACV3P</v>
          </cell>
        </row>
        <row r="439">
          <cell r="U439" t="str">
            <v>436 = EWYQ009ACW1P</v>
          </cell>
        </row>
        <row r="440">
          <cell r="U440" t="str">
            <v>437 = EWYQ010ACV3P</v>
          </cell>
        </row>
        <row r="441">
          <cell r="U441" t="str">
            <v>438 = EWYQ011ACV3P</v>
          </cell>
        </row>
        <row r="442">
          <cell r="U442" t="str">
            <v>439 = EWYQ011ACW1P</v>
          </cell>
        </row>
        <row r="443">
          <cell r="U443" t="str">
            <v>440 = EWYQ013ACW1P</v>
          </cell>
        </row>
        <row r="444">
          <cell r="U444" t="str">
            <v>441 = PFSB--208--001</v>
          </cell>
        </row>
        <row r="445">
          <cell r="U445" t="str">
            <v>442 = Cassette</v>
          </cell>
        </row>
        <row r="446">
          <cell r="U446" t="str">
            <v>443 = CMS</v>
          </cell>
        </row>
        <row r="447">
          <cell r="U447" t="str">
            <v>444 = VRV C/O</v>
          </cell>
        </row>
        <row r="448">
          <cell r="U448" t="str">
            <v>445 = VRV H/P</v>
          </cell>
        </row>
        <row r="449">
          <cell r="U449" t="str">
            <v>446 = VRV H/R</v>
          </cell>
        </row>
        <row r="450">
          <cell r="U450" t="str">
            <v>447 = CO2 based VRV</v>
          </cell>
        </row>
        <row r="451">
          <cell r="U451" t="str">
            <v>448 = Optimized for heating</v>
          </cell>
        </row>
        <row r="452">
          <cell r="U452" t="str">
            <v>449 = RA connection</v>
          </cell>
        </row>
        <row r="453">
          <cell r="U453" t="str">
            <v>450 = MINI VRV 1~</v>
          </cell>
        </row>
        <row r="454">
          <cell r="U454" t="str">
            <v>451 = MINI VRV 3~</v>
          </cell>
        </row>
        <row r="455">
          <cell r="U455" t="str">
            <v>452 = RMXS</v>
          </cell>
        </row>
        <row r="456">
          <cell r="U456" t="str">
            <v>453 = VRV W/C</v>
          </cell>
        </row>
        <row r="457">
          <cell r="U457" t="str">
            <v>454 = VRV W/C Geothermal</v>
          </cell>
        </row>
        <row r="458">
          <cell r="U458" t="str">
            <v>455 = HOTEL DUCT</v>
          </cell>
        </row>
        <row r="459">
          <cell r="U459" t="str">
            <v>456 = SLIM DUCT</v>
          </cell>
        </row>
        <row r="460">
          <cell r="U460" t="str">
            <v>457 = FRESH AIR DUCT</v>
          </cell>
        </row>
        <row r="461">
          <cell r="U461" t="str">
            <v>458 = CONCEILED FLOOR</v>
          </cell>
        </row>
        <row r="462">
          <cell r="U462" t="str">
            <v>459 = REMOTE EV</v>
          </cell>
        </row>
        <row r="463">
          <cell r="U463" t="str">
            <v>460 = 4-WAY BLOW SUSPENDED</v>
          </cell>
        </row>
        <row r="464">
          <cell r="U464" t="str">
            <v>461 = VKM-G</v>
          </cell>
        </row>
        <row r="465">
          <cell r="U465" t="str">
            <v>462 = VKM-GM</v>
          </cell>
        </row>
        <row r="466">
          <cell r="U466" t="str">
            <v>463 = 300l</v>
          </cell>
        </row>
        <row r="467">
          <cell r="U467" t="str">
            <v>464 = 500l</v>
          </cell>
        </row>
        <row r="468">
          <cell r="U468" t="str">
            <v>465 = Horizontal</v>
          </cell>
        </row>
        <row r="469">
          <cell r="U469" t="str">
            <v>466 = Vertical</v>
          </cell>
        </row>
        <row r="470">
          <cell r="U470" t="str">
            <v>467 = 120m</v>
          </cell>
        </row>
        <row r="471">
          <cell r="U471" t="str">
            <v>468 = 240m</v>
          </cell>
        </row>
        <row r="472">
          <cell r="U472" t="str">
            <v>469 = Protect</v>
          </cell>
        </row>
        <row r="473">
          <cell r="U473" t="str">
            <v>470 = Basic</v>
          </cell>
        </row>
        <row r="474">
          <cell r="U474" t="str">
            <v>471 = Standard</v>
          </cell>
        </row>
        <row r="475">
          <cell r="U475" t="str">
            <v>472 = Economised</v>
          </cell>
        </row>
        <row r="476">
          <cell r="U476" t="str">
            <v>473 = HallScrew</v>
          </cell>
        </row>
        <row r="477">
          <cell r="U477" t="str">
            <v>474 = Daikin</v>
          </cell>
        </row>
        <row r="478">
          <cell r="U478" t="str">
            <v>475 = R134A</v>
          </cell>
        </row>
        <row r="479">
          <cell r="U479" t="str">
            <v>476 = R407C</v>
          </cell>
        </row>
        <row r="480">
          <cell r="U480" t="str">
            <v>477 = R22</v>
          </cell>
        </row>
        <row r="481">
          <cell r="U481" t="str">
            <v>478 = R410A</v>
          </cell>
        </row>
        <row r="482">
          <cell r="U482" t="str">
            <v>479 = Inverter R407C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 delay (Oct)"/>
      <sheetName val="Summary"/>
      <sheetName val="Guidelines for input"/>
      <sheetName val="Detail overview"/>
      <sheetName val="Dropbox"/>
      <sheetName val="MP delay"/>
      <sheetName val="Lot table"/>
      <sheetName val="Lot 21 Tot "/>
      <sheetName val="FQAP info"/>
    </sheetNames>
    <sheetDataSet>
      <sheetData sheetId="0"/>
      <sheetData sheetId="1"/>
      <sheetData sheetId="2"/>
      <sheetData sheetId="3"/>
      <sheetData sheetId="4">
        <row r="2">
          <cell r="A2" t="str">
            <v>Open</v>
          </cell>
          <cell r="B2" t="str">
            <v>SPLIT</v>
          </cell>
          <cell r="D2" t="str">
            <v>B</v>
          </cell>
          <cell r="E2" t="str">
            <v>RED</v>
          </cell>
          <cell r="F2" t="str">
            <v>Y</v>
          </cell>
        </row>
        <row r="3">
          <cell r="B3" t="str">
            <v>SKY AIR</v>
          </cell>
          <cell r="D3" t="str">
            <v>M</v>
          </cell>
          <cell r="E3" t="str">
            <v>ORANGE</v>
          </cell>
          <cell r="F3" t="str">
            <v>N</v>
          </cell>
        </row>
        <row r="4">
          <cell r="B4" t="str">
            <v>VRV</v>
          </cell>
          <cell r="D4" t="str">
            <v>E</v>
          </cell>
          <cell r="E4" t="str">
            <v>GREEN</v>
          </cell>
        </row>
        <row r="5">
          <cell r="B5" t="str">
            <v>PACK</v>
          </cell>
          <cell r="E5" t="str">
            <v>WHITE</v>
          </cell>
        </row>
        <row r="6">
          <cell r="B6" t="str">
            <v>CHILLER</v>
          </cell>
          <cell r="E6" t="str">
            <v>TBC</v>
          </cell>
        </row>
        <row r="7">
          <cell r="B7" t="str">
            <v>FANCOIL</v>
          </cell>
          <cell r="E7" t="str">
            <v>N/A</v>
          </cell>
        </row>
        <row r="8">
          <cell r="B8" t="str">
            <v>OTHER</v>
          </cell>
        </row>
        <row r="9">
          <cell r="B9" t="str">
            <v>ACC</v>
          </cell>
        </row>
        <row r="10">
          <cell r="B10" t="str">
            <v>VENT</v>
          </cell>
        </row>
        <row r="11">
          <cell r="B11" t="str">
            <v>AIR CLEANER</v>
          </cell>
        </row>
        <row r="12">
          <cell r="B12" t="str">
            <v>COMPR</v>
          </cell>
        </row>
        <row r="13">
          <cell r="B13" t="str">
            <v>HEATING</v>
          </cell>
        </row>
        <row r="14">
          <cell r="B14" t="str">
            <v>AHU</v>
          </cell>
        </row>
        <row r="15">
          <cell r="B15" t="str">
            <v>REFR-Stationary</v>
          </cell>
        </row>
        <row r="16">
          <cell r="B16" t="str">
            <v>MARINE</v>
          </cell>
        </row>
        <row r="17">
          <cell r="B17" t="str">
            <v>SOLUTION</v>
          </cell>
        </row>
        <row r="18">
          <cell r="B18" t="str">
            <v>H H/P</v>
          </cell>
        </row>
        <row r="19">
          <cell r="B19" t="str">
            <v>H BOILER</v>
          </cell>
        </row>
        <row r="20">
          <cell r="B20" t="str">
            <v>H PERIPH</v>
          </cell>
        </row>
        <row r="21">
          <cell r="B21" t="str">
            <v>H EMITTER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HELP-Folder struct &amp; Appr flow"/>
    </sheetNames>
    <sheetDataSet>
      <sheetData sheetId="0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FI101 Billingplan"/>
      <sheetName val="ZFI28"/>
      <sheetName val="Pivtoloadingplan"/>
      <sheetName val="Input fil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McEnergy Analysis"/>
      <sheetName val="Chiller Source"/>
      <sheetName val="Annex 8 -p2.2"/>
      <sheetName val="Chart1"/>
      <sheetName val="CH Analysis"/>
      <sheetName val="FCU Source"/>
      <sheetName val="FCU Analysis"/>
      <sheetName val="Chart2"/>
      <sheetName val="Notes"/>
      <sheetName val="Q&amp;A"/>
      <sheetName val="Price structure"/>
      <sheetName val="2006 TP"/>
      <sheetName val="Lists"/>
    </sheetNames>
    <sheetDataSet>
      <sheetData sheetId="0"/>
      <sheetData sheetId="1"/>
      <sheetData sheetId="2"/>
      <sheetData sheetId="3">
        <row r="2">
          <cell r="A2">
            <v>1</v>
          </cell>
          <cell r="B2">
            <v>2</v>
          </cell>
        </row>
        <row r="3">
          <cell r="A3">
            <v>2</v>
          </cell>
          <cell r="B3">
            <v>3</v>
          </cell>
        </row>
        <row r="4">
          <cell r="A4">
            <v>3</v>
          </cell>
          <cell r="B4">
            <v>4</v>
          </cell>
        </row>
        <row r="5">
          <cell r="A5">
            <v>4</v>
          </cell>
          <cell r="B5">
            <v>5</v>
          </cell>
        </row>
        <row r="6">
          <cell r="A6">
            <v>5</v>
          </cell>
          <cell r="B6">
            <v>6</v>
          </cell>
        </row>
        <row r="7">
          <cell r="A7">
            <v>6</v>
          </cell>
          <cell r="B7">
            <v>7</v>
          </cell>
        </row>
        <row r="8">
          <cell r="A8">
            <v>7</v>
          </cell>
          <cell r="B8">
            <v>8</v>
          </cell>
        </row>
        <row r="9">
          <cell r="A9">
            <v>8</v>
          </cell>
          <cell r="B9">
            <v>9</v>
          </cell>
        </row>
        <row r="10">
          <cell r="A10">
            <v>9</v>
          </cell>
          <cell r="B10">
            <v>10</v>
          </cell>
        </row>
        <row r="11">
          <cell r="A11">
            <v>10</v>
          </cell>
          <cell r="B11">
            <v>12</v>
          </cell>
        </row>
        <row r="12">
          <cell r="A12">
            <v>12</v>
          </cell>
          <cell r="B12">
            <v>14</v>
          </cell>
        </row>
        <row r="13">
          <cell r="A13">
            <v>14</v>
          </cell>
          <cell r="B13">
            <v>16</v>
          </cell>
        </row>
        <row r="14">
          <cell r="A14">
            <v>16</v>
          </cell>
          <cell r="B14">
            <v>18</v>
          </cell>
        </row>
        <row r="15">
          <cell r="A15">
            <v>18</v>
          </cell>
          <cell r="B15">
            <v>20</v>
          </cell>
        </row>
        <row r="16">
          <cell r="A16">
            <v>20</v>
          </cell>
          <cell r="B16">
            <v>22</v>
          </cell>
        </row>
        <row r="17">
          <cell r="A17">
            <v>22</v>
          </cell>
          <cell r="B17">
            <v>24</v>
          </cell>
        </row>
        <row r="18">
          <cell r="A18">
            <v>24</v>
          </cell>
          <cell r="B18">
            <v>26</v>
          </cell>
        </row>
        <row r="19">
          <cell r="A19">
            <v>26</v>
          </cell>
          <cell r="B19">
            <v>28</v>
          </cell>
        </row>
        <row r="20">
          <cell r="A20">
            <v>28</v>
          </cell>
          <cell r="B20">
            <v>30</v>
          </cell>
        </row>
        <row r="21">
          <cell r="A21">
            <v>30</v>
          </cell>
          <cell r="B21">
            <v>35</v>
          </cell>
        </row>
        <row r="22">
          <cell r="A22">
            <v>35</v>
          </cell>
          <cell r="B22">
            <v>40</v>
          </cell>
        </row>
        <row r="23">
          <cell r="A23">
            <v>40</v>
          </cell>
          <cell r="B23">
            <v>45</v>
          </cell>
        </row>
        <row r="24">
          <cell r="A24">
            <v>45</v>
          </cell>
          <cell r="B24">
            <v>50</v>
          </cell>
        </row>
        <row r="25">
          <cell r="A25">
            <v>50</v>
          </cell>
          <cell r="B25">
            <v>55</v>
          </cell>
        </row>
        <row r="26">
          <cell r="A26">
            <v>55</v>
          </cell>
          <cell r="B26">
            <v>60</v>
          </cell>
        </row>
        <row r="27">
          <cell r="A27">
            <v>60</v>
          </cell>
          <cell r="B27">
            <v>65</v>
          </cell>
        </row>
        <row r="28">
          <cell r="A28">
            <v>65</v>
          </cell>
          <cell r="B28">
            <v>70</v>
          </cell>
        </row>
        <row r="29">
          <cell r="A29">
            <v>70</v>
          </cell>
          <cell r="B29">
            <v>75</v>
          </cell>
        </row>
        <row r="30">
          <cell r="A30">
            <v>75</v>
          </cell>
          <cell r="B30">
            <v>80</v>
          </cell>
        </row>
        <row r="31">
          <cell r="A31">
            <v>80</v>
          </cell>
          <cell r="B31">
            <v>85</v>
          </cell>
        </row>
        <row r="32">
          <cell r="A32">
            <v>85</v>
          </cell>
          <cell r="B32">
            <v>90</v>
          </cell>
        </row>
        <row r="33">
          <cell r="A33">
            <v>90</v>
          </cell>
          <cell r="B33">
            <v>95</v>
          </cell>
        </row>
        <row r="34">
          <cell r="A34">
            <v>95</v>
          </cell>
          <cell r="B34">
            <v>100</v>
          </cell>
        </row>
        <row r="35">
          <cell r="A35">
            <v>100</v>
          </cell>
          <cell r="B35">
            <v>110</v>
          </cell>
        </row>
        <row r="36">
          <cell r="A36">
            <v>110</v>
          </cell>
          <cell r="B36">
            <v>120</v>
          </cell>
        </row>
        <row r="37">
          <cell r="A37">
            <v>120</v>
          </cell>
          <cell r="B37">
            <v>130</v>
          </cell>
        </row>
        <row r="38">
          <cell r="A38">
            <v>130</v>
          </cell>
          <cell r="B38">
            <v>140</v>
          </cell>
        </row>
        <row r="39">
          <cell r="A39">
            <v>140</v>
          </cell>
          <cell r="B39">
            <v>150</v>
          </cell>
        </row>
        <row r="40">
          <cell r="A40">
            <v>150</v>
          </cell>
          <cell r="B40">
            <v>160</v>
          </cell>
        </row>
        <row r="41">
          <cell r="A41">
            <v>160</v>
          </cell>
          <cell r="B41">
            <v>170</v>
          </cell>
        </row>
        <row r="42">
          <cell r="A42">
            <v>170</v>
          </cell>
          <cell r="B42">
            <v>180</v>
          </cell>
        </row>
        <row r="43">
          <cell r="A43">
            <v>180</v>
          </cell>
          <cell r="B43">
            <v>190</v>
          </cell>
        </row>
        <row r="44">
          <cell r="A44">
            <v>190</v>
          </cell>
          <cell r="B44">
            <v>200</v>
          </cell>
        </row>
        <row r="45">
          <cell r="A45">
            <v>200</v>
          </cell>
          <cell r="B45">
            <v>210</v>
          </cell>
        </row>
        <row r="46">
          <cell r="A46">
            <v>210</v>
          </cell>
          <cell r="B46">
            <v>220</v>
          </cell>
        </row>
        <row r="47">
          <cell r="A47">
            <v>220</v>
          </cell>
          <cell r="B47">
            <v>230</v>
          </cell>
        </row>
        <row r="48">
          <cell r="A48">
            <v>230</v>
          </cell>
          <cell r="B48">
            <v>240</v>
          </cell>
        </row>
        <row r="49">
          <cell r="A49">
            <v>240</v>
          </cell>
          <cell r="B49">
            <v>260</v>
          </cell>
        </row>
        <row r="50">
          <cell r="A50">
            <v>260</v>
          </cell>
          <cell r="B50">
            <v>280</v>
          </cell>
        </row>
        <row r="51">
          <cell r="A51">
            <v>280</v>
          </cell>
          <cell r="B51">
            <v>300</v>
          </cell>
        </row>
        <row r="52">
          <cell r="A52">
            <v>300</v>
          </cell>
          <cell r="B52">
            <v>320</v>
          </cell>
        </row>
        <row r="53">
          <cell r="A53">
            <v>320</v>
          </cell>
          <cell r="B53">
            <v>340</v>
          </cell>
        </row>
        <row r="54">
          <cell r="A54">
            <v>340</v>
          </cell>
          <cell r="B54">
            <v>360</v>
          </cell>
        </row>
        <row r="55">
          <cell r="A55">
            <v>360</v>
          </cell>
          <cell r="B55">
            <v>380</v>
          </cell>
        </row>
        <row r="56">
          <cell r="A56">
            <v>380</v>
          </cell>
          <cell r="B56">
            <v>400</v>
          </cell>
        </row>
        <row r="57">
          <cell r="A57">
            <v>400</v>
          </cell>
          <cell r="B57">
            <v>420</v>
          </cell>
        </row>
        <row r="58">
          <cell r="A58">
            <v>420</v>
          </cell>
          <cell r="B58">
            <v>440</v>
          </cell>
        </row>
        <row r="59">
          <cell r="A59">
            <v>440</v>
          </cell>
          <cell r="B59">
            <v>460</v>
          </cell>
        </row>
        <row r="60">
          <cell r="A60">
            <v>460</v>
          </cell>
          <cell r="B60">
            <v>480</v>
          </cell>
        </row>
        <row r="61">
          <cell r="A61">
            <v>480</v>
          </cell>
          <cell r="B61">
            <v>500</v>
          </cell>
        </row>
        <row r="62">
          <cell r="A62">
            <v>500</v>
          </cell>
          <cell r="B62">
            <v>550</v>
          </cell>
        </row>
        <row r="63">
          <cell r="A63">
            <v>550</v>
          </cell>
          <cell r="B63">
            <v>600</v>
          </cell>
        </row>
        <row r="64">
          <cell r="A64">
            <v>600</v>
          </cell>
          <cell r="B64">
            <v>650</v>
          </cell>
        </row>
        <row r="65">
          <cell r="A65">
            <v>650</v>
          </cell>
          <cell r="B65">
            <v>700</v>
          </cell>
        </row>
        <row r="66">
          <cell r="A66">
            <v>700</v>
          </cell>
          <cell r="B66">
            <v>750</v>
          </cell>
        </row>
        <row r="67">
          <cell r="A67">
            <v>750</v>
          </cell>
          <cell r="B67">
            <v>800</v>
          </cell>
        </row>
        <row r="68">
          <cell r="A68">
            <v>800</v>
          </cell>
          <cell r="B68">
            <v>850</v>
          </cell>
        </row>
        <row r="69">
          <cell r="A69">
            <v>850</v>
          </cell>
          <cell r="B69">
            <v>900</v>
          </cell>
        </row>
        <row r="70">
          <cell r="A70">
            <v>900</v>
          </cell>
          <cell r="B70">
            <v>950</v>
          </cell>
        </row>
        <row r="71">
          <cell r="A71">
            <v>950</v>
          </cell>
          <cell r="B71" t="str">
            <v>C10</v>
          </cell>
        </row>
        <row r="72">
          <cell r="A72">
            <v>1000</v>
          </cell>
          <cell r="B72" t="str">
            <v>C11</v>
          </cell>
        </row>
        <row r="73">
          <cell r="A73">
            <v>1100</v>
          </cell>
          <cell r="B73" t="str">
            <v>C12</v>
          </cell>
        </row>
        <row r="74">
          <cell r="A74">
            <v>1200</v>
          </cell>
          <cell r="B74" t="str">
            <v>C13</v>
          </cell>
        </row>
        <row r="75">
          <cell r="A75">
            <v>1300</v>
          </cell>
          <cell r="B75" t="str">
            <v>C14</v>
          </cell>
        </row>
        <row r="76">
          <cell r="A76">
            <v>1400</v>
          </cell>
          <cell r="B76" t="str">
            <v>C15</v>
          </cell>
        </row>
        <row r="77">
          <cell r="A77">
            <v>1500</v>
          </cell>
          <cell r="B77" t="str">
            <v>C16</v>
          </cell>
        </row>
        <row r="78">
          <cell r="A78">
            <v>1600</v>
          </cell>
          <cell r="B78" t="str">
            <v>C17</v>
          </cell>
        </row>
        <row r="79">
          <cell r="A79">
            <v>1700</v>
          </cell>
          <cell r="B79" t="str">
            <v>C18</v>
          </cell>
        </row>
        <row r="80">
          <cell r="A80">
            <v>1800</v>
          </cell>
          <cell r="B80" t="str">
            <v>C19</v>
          </cell>
        </row>
        <row r="81">
          <cell r="A81">
            <v>1900</v>
          </cell>
          <cell r="B81" t="str">
            <v>C20</v>
          </cell>
        </row>
        <row r="82">
          <cell r="A82">
            <v>2000</v>
          </cell>
          <cell r="B82">
            <v>2000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aterial DB"/>
      <sheetName val="Versions"/>
      <sheetName val="Users"/>
      <sheetName val="Errors"/>
      <sheetName val="Calculation"/>
      <sheetName val="McQuay GM"/>
      <sheetName val="2. TP  Options"/>
      <sheetName val="3. TP EUR (upload MTOP)"/>
      <sheetName val="TP FC (upload SAP)"/>
      <sheetName val="List prices"/>
      <sheetName val="Upload"/>
      <sheetName val="Customers new"/>
      <sheetName val="Options Codes D"/>
    </sheetNames>
    <sheetDataSet>
      <sheetData sheetId="0" refreshError="1">
        <row r="1">
          <cell r="A1">
            <v>0.36499999999999999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dugroup.ua/wp-content/uploads/2026/04/informacziya-dlya-ustanovnikiv-obladnannya-daikin_2026-1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dugroup.ua/wp-content/uploads/2024/05/ecpuk24-010_lr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dugroup.ua/wp-content/uploads/2026/04/informacziya-dlya-ustanovnikiv-obladnannya-daikin_2026-1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dugroup.ua/wp-content/uploads/2026/03/ecpuk25-709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F0"/>
  </sheetPr>
  <dimension ref="A1:J228"/>
  <sheetViews>
    <sheetView showGridLines="0" tabSelected="1" workbookViewId="0">
      <pane ySplit="5" topLeftCell="A6" activePane="bottomLeft" state="frozen"/>
      <selection pane="bottomLeft" activeCell="I6" sqref="I6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28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2.5" customHeight="1">
      <c r="A2" s="264" t="s">
        <v>1005</v>
      </c>
      <c r="B2" s="264"/>
      <c r="C2" s="264"/>
      <c r="D2" s="264"/>
      <c r="E2" s="264"/>
      <c r="F2" s="264"/>
      <c r="G2" s="264"/>
      <c r="H2" s="264"/>
    </row>
    <row r="3" spans="1:8" s="1" customFormat="1" ht="24.75" customHeight="1" thickBot="1">
      <c r="A3" s="111" t="s">
        <v>3927</v>
      </c>
      <c r="B3" s="5"/>
      <c r="C3" s="7"/>
      <c r="D3" s="8"/>
      <c r="E3" s="9"/>
      <c r="F3" s="6"/>
      <c r="G3" s="262" t="s">
        <v>3928</v>
      </c>
      <c r="H3" s="263"/>
    </row>
    <row r="4" spans="1:8" s="10" customFormat="1" ht="36.950000000000003" customHeight="1" thickBot="1">
      <c r="A4" s="21"/>
      <c r="B4" s="199" t="s">
        <v>1004</v>
      </c>
      <c r="C4" s="203" t="s">
        <v>751</v>
      </c>
      <c r="D4" s="204"/>
      <c r="E4" s="205" t="s">
        <v>1001</v>
      </c>
      <c r="F4" s="201" t="s">
        <v>750</v>
      </c>
      <c r="G4" s="205" t="s">
        <v>1002</v>
      </c>
      <c r="H4" s="205" t="s">
        <v>1003</v>
      </c>
    </row>
    <row r="5" spans="1:8" s="11" customFormat="1" ht="36.950000000000003" customHeight="1" thickBot="1">
      <c r="A5" s="53"/>
      <c r="B5" s="200"/>
      <c r="C5" s="54" t="s">
        <v>999</v>
      </c>
      <c r="D5" s="55" t="s">
        <v>1000</v>
      </c>
      <c r="E5" s="206"/>
      <c r="F5" s="202"/>
      <c r="G5" s="206"/>
      <c r="H5" s="206"/>
    </row>
    <row r="6" spans="1:8" s="12" customFormat="1" ht="21.95" customHeight="1">
      <c r="A6" s="220"/>
      <c r="B6" s="176" t="s">
        <v>996</v>
      </c>
      <c r="C6" s="150" t="s">
        <v>845</v>
      </c>
      <c r="D6" s="155" t="s">
        <v>848</v>
      </c>
      <c r="E6" s="195" t="s">
        <v>813</v>
      </c>
      <c r="F6" s="51" t="s">
        <v>24</v>
      </c>
      <c r="G6" s="31">
        <f>VLOOKUP(F6,'D-Total 2025'!A:C,3,0)</f>
        <v>65997.72</v>
      </c>
      <c r="H6" s="151">
        <f>G6+G7</f>
        <v>199156.32</v>
      </c>
    </row>
    <row r="7" spans="1:8" s="12" customFormat="1" ht="21.95" customHeight="1" thickBot="1">
      <c r="A7" s="221"/>
      <c r="B7" s="179"/>
      <c r="C7" s="150"/>
      <c r="D7" s="155"/>
      <c r="E7" s="195"/>
      <c r="F7" s="67" t="s">
        <v>32</v>
      </c>
      <c r="G7" s="35">
        <f>VLOOKUP(F7,'D-Total 2025'!A:C,3,0)</f>
        <v>133158.6</v>
      </c>
      <c r="H7" s="152"/>
    </row>
    <row r="8" spans="1:8" s="12" customFormat="1" ht="21.95" customHeight="1">
      <c r="A8" s="221"/>
      <c r="B8" s="179"/>
      <c r="C8" s="149" t="s">
        <v>846</v>
      </c>
      <c r="D8" s="154" t="s">
        <v>849</v>
      </c>
      <c r="E8" s="197" t="s">
        <v>813</v>
      </c>
      <c r="F8" s="13" t="s">
        <v>25</v>
      </c>
      <c r="G8" s="31">
        <f>VLOOKUP(F8,'D-Total 2025'!A:C,3,0)</f>
        <v>67937.400000000009</v>
      </c>
      <c r="H8" s="151">
        <f>G8+G9</f>
        <v>219371.76</v>
      </c>
    </row>
    <row r="9" spans="1:8" s="12" customFormat="1" ht="21.95" customHeight="1" thickBot="1">
      <c r="A9" s="221"/>
      <c r="B9" s="179"/>
      <c r="C9" s="156"/>
      <c r="D9" s="184"/>
      <c r="E9" s="198"/>
      <c r="F9" s="68" t="s">
        <v>33</v>
      </c>
      <c r="G9" s="33">
        <f>VLOOKUP(F9,'D-Total 2025'!A:C,3,0)</f>
        <v>151434.36000000002</v>
      </c>
      <c r="H9" s="153"/>
    </row>
    <row r="10" spans="1:8" s="12" customFormat="1" ht="21.95" customHeight="1">
      <c r="A10" s="221"/>
      <c r="B10" s="179"/>
      <c r="C10" s="150" t="s">
        <v>847</v>
      </c>
      <c r="D10" s="155" t="s">
        <v>850</v>
      </c>
      <c r="E10" s="195" t="s">
        <v>813</v>
      </c>
      <c r="F10" s="16" t="s">
        <v>26</v>
      </c>
      <c r="G10" s="52">
        <f>VLOOKUP(F10,'D-Total 2025'!A:C,3,0)</f>
        <v>74872.08</v>
      </c>
      <c r="H10" s="152">
        <f>G10+G11</f>
        <v>240466.32</v>
      </c>
    </row>
    <row r="11" spans="1:8" s="12" customFormat="1" ht="21.95" customHeight="1" thickBot="1">
      <c r="A11" s="221"/>
      <c r="B11" s="224"/>
      <c r="C11" s="150"/>
      <c r="D11" s="155"/>
      <c r="E11" s="195"/>
      <c r="F11" s="14" t="s">
        <v>34</v>
      </c>
      <c r="G11" s="35">
        <f>VLOOKUP(F11,'D-Total 2025'!A:C,3,0)</f>
        <v>165594.24000000002</v>
      </c>
      <c r="H11" s="152"/>
    </row>
    <row r="12" spans="1:8" s="12" customFormat="1" ht="21.95" customHeight="1">
      <c r="A12" s="222"/>
      <c r="B12" s="87" t="s">
        <v>789</v>
      </c>
      <c r="C12" s="63"/>
      <c r="D12" s="37"/>
      <c r="E12" s="65"/>
      <c r="F12" s="19" t="s">
        <v>241</v>
      </c>
      <c r="G12" s="31">
        <f>VLOOKUP(F12,'D-Total 2025'!A:C,3,0)</f>
        <v>5760</v>
      </c>
      <c r="H12" s="61"/>
    </row>
    <row r="13" spans="1:8" s="12" customFormat="1" ht="21.95" customHeight="1" thickBot="1">
      <c r="A13" s="223"/>
      <c r="B13" s="60" t="s">
        <v>822</v>
      </c>
      <c r="C13" s="64"/>
      <c r="D13" s="36"/>
      <c r="E13" s="66"/>
      <c r="F13" s="20" t="s">
        <v>673</v>
      </c>
      <c r="G13" s="33">
        <f>VLOOKUP(F13,'D-Total 2025'!A:C,3,0)</f>
        <v>12628</v>
      </c>
      <c r="H13" s="62"/>
    </row>
    <row r="14" spans="1:8" s="12" customFormat="1" ht="17.100000000000001" customHeight="1">
      <c r="A14" s="207"/>
      <c r="B14" s="176" t="s">
        <v>997</v>
      </c>
      <c r="C14" s="193" t="s">
        <v>740</v>
      </c>
      <c r="D14" s="155" t="s">
        <v>741</v>
      </c>
      <c r="E14" s="195" t="s">
        <v>736</v>
      </c>
      <c r="F14" s="16" t="s">
        <v>943</v>
      </c>
      <c r="G14" s="52">
        <f>VLOOKUP(F14,'D-Total 2025'!A:C,3,0)</f>
        <v>43163</v>
      </c>
      <c r="H14" s="152">
        <f>G14+G15</f>
        <v>96748</v>
      </c>
    </row>
    <row r="15" spans="1:8" s="12" customFormat="1" ht="17.100000000000001" customHeight="1" thickBot="1">
      <c r="A15" s="208"/>
      <c r="B15" s="179"/>
      <c r="C15" s="193"/>
      <c r="D15" s="155"/>
      <c r="E15" s="195"/>
      <c r="F15" s="56" t="s">
        <v>114</v>
      </c>
      <c r="G15" s="33">
        <f>VLOOKUP(F15,'D-Total 2025'!A:C,3,0)</f>
        <v>53585</v>
      </c>
      <c r="H15" s="153"/>
    </row>
    <row r="16" spans="1:8" s="12" customFormat="1" ht="17.100000000000001" customHeight="1">
      <c r="A16" s="209"/>
      <c r="B16" s="179"/>
      <c r="C16" s="193"/>
      <c r="D16" s="155"/>
      <c r="E16" s="195"/>
      <c r="F16" s="19" t="s">
        <v>942</v>
      </c>
      <c r="G16" s="31">
        <f>VLOOKUP(F16,'D-Total 2025'!A:C,3,0)</f>
        <v>45995</v>
      </c>
      <c r="H16" s="151">
        <f>G16+G17</f>
        <v>99580</v>
      </c>
    </row>
    <row r="17" spans="1:8" s="12" customFormat="1" ht="17.100000000000001" customHeight="1" thickBot="1">
      <c r="A17" s="209"/>
      <c r="B17" s="179"/>
      <c r="C17" s="193"/>
      <c r="D17" s="155"/>
      <c r="E17" s="195"/>
      <c r="F17" s="56" t="s">
        <v>114</v>
      </c>
      <c r="G17" s="33">
        <f>VLOOKUP(F17,'D-Total 2025'!A:C,3,0)</f>
        <v>53585</v>
      </c>
      <c r="H17" s="153"/>
    </row>
    <row r="18" spans="1:8" s="12" customFormat="1" ht="17.100000000000001" customHeight="1">
      <c r="A18" s="209"/>
      <c r="B18" s="179"/>
      <c r="C18" s="193"/>
      <c r="D18" s="155"/>
      <c r="E18" s="195"/>
      <c r="F18" s="19" t="s">
        <v>83</v>
      </c>
      <c r="G18" s="52">
        <f>VLOOKUP(F18,'D-Total 2025'!A:C,3,0)</f>
        <v>47467</v>
      </c>
      <c r="H18" s="152">
        <f>G18+G19</f>
        <v>101052</v>
      </c>
    </row>
    <row r="19" spans="1:8" s="12" customFormat="1" ht="17.100000000000001" customHeight="1" thickBot="1">
      <c r="A19" s="209"/>
      <c r="B19" s="179"/>
      <c r="C19" s="194"/>
      <c r="D19" s="184"/>
      <c r="E19" s="198"/>
      <c r="F19" s="56" t="s">
        <v>114</v>
      </c>
      <c r="G19" s="33">
        <f>VLOOKUP(F19,'D-Total 2025'!A:C,3,0)</f>
        <v>53585</v>
      </c>
      <c r="H19" s="153"/>
    </row>
    <row r="20" spans="1:8" s="12" customFormat="1" ht="17.100000000000001" customHeight="1">
      <c r="A20" s="209"/>
      <c r="B20" s="179"/>
      <c r="C20" s="192" t="s">
        <v>742</v>
      </c>
      <c r="D20" s="154" t="s">
        <v>743</v>
      </c>
      <c r="E20" s="197" t="s">
        <v>736</v>
      </c>
      <c r="F20" s="19" t="s">
        <v>946</v>
      </c>
      <c r="G20" s="31">
        <f>VLOOKUP(F20,'D-Total 2025'!A:C,3,0)</f>
        <v>45315</v>
      </c>
      <c r="H20" s="151">
        <f>G20+G21</f>
        <v>101506</v>
      </c>
    </row>
    <row r="21" spans="1:8" s="12" customFormat="1" ht="17.100000000000001" customHeight="1" thickBot="1">
      <c r="A21" s="209"/>
      <c r="B21" s="179"/>
      <c r="C21" s="193"/>
      <c r="D21" s="155"/>
      <c r="E21" s="195"/>
      <c r="F21" s="56" t="s">
        <v>115</v>
      </c>
      <c r="G21" s="33">
        <f>VLOOKUP(F21,'D-Total 2025'!A:C,3,0)</f>
        <v>56191</v>
      </c>
      <c r="H21" s="153"/>
    </row>
    <row r="22" spans="1:8" s="12" customFormat="1" ht="17.100000000000001" customHeight="1">
      <c r="A22" s="209"/>
      <c r="B22" s="179"/>
      <c r="C22" s="193"/>
      <c r="D22" s="155"/>
      <c r="E22" s="195"/>
      <c r="F22" s="19" t="s">
        <v>945</v>
      </c>
      <c r="G22" s="31">
        <f>VLOOKUP(F22,'D-Total 2025'!A:C,3,0)</f>
        <v>48261</v>
      </c>
      <c r="H22" s="151">
        <f>G22+G23</f>
        <v>104452</v>
      </c>
    </row>
    <row r="23" spans="1:8" s="12" customFormat="1" ht="17.100000000000001" customHeight="1" thickBot="1">
      <c r="A23" s="209"/>
      <c r="B23" s="179"/>
      <c r="C23" s="193"/>
      <c r="D23" s="155"/>
      <c r="E23" s="195"/>
      <c r="F23" s="56" t="s">
        <v>115</v>
      </c>
      <c r="G23" s="33">
        <f>VLOOKUP(F23,'D-Total 2025'!A:C,3,0)</f>
        <v>56191</v>
      </c>
      <c r="H23" s="153"/>
    </row>
    <row r="24" spans="1:8" s="12" customFormat="1" ht="17.100000000000001" customHeight="1">
      <c r="A24" s="209"/>
      <c r="B24" s="179"/>
      <c r="C24" s="193"/>
      <c r="D24" s="155"/>
      <c r="E24" s="195"/>
      <c r="F24" s="19" t="s">
        <v>944</v>
      </c>
      <c r="G24" s="52">
        <f>VLOOKUP(F24,'D-Total 2025'!A:C,3,0)</f>
        <v>49847</v>
      </c>
      <c r="H24" s="152">
        <f>G24+G25</f>
        <v>106038</v>
      </c>
    </row>
    <row r="25" spans="1:8" s="12" customFormat="1" ht="17.100000000000001" customHeight="1" thickBot="1">
      <c r="A25" s="209"/>
      <c r="B25" s="179"/>
      <c r="C25" s="194"/>
      <c r="D25" s="184"/>
      <c r="E25" s="198"/>
      <c r="F25" s="56" t="s">
        <v>115</v>
      </c>
      <c r="G25" s="33">
        <f>VLOOKUP(F25,'D-Total 2025'!A:C,3,0)</f>
        <v>56191</v>
      </c>
      <c r="H25" s="153"/>
    </row>
    <row r="26" spans="1:8" s="12" customFormat="1" ht="17.100000000000001" customHeight="1">
      <c r="A26" s="209"/>
      <c r="B26" s="179"/>
      <c r="C26" s="192" t="s">
        <v>744</v>
      </c>
      <c r="D26" s="154" t="s">
        <v>745</v>
      </c>
      <c r="E26" s="197" t="s">
        <v>736</v>
      </c>
      <c r="F26" s="19" t="s">
        <v>949</v>
      </c>
      <c r="G26" s="31">
        <f>VLOOKUP(F26,'D-Total 2025'!A:C,3,0)</f>
        <v>54378</v>
      </c>
      <c r="H26" s="151">
        <f>G26+G27</f>
        <v>123143</v>
      </c>
    </row>
    <row r="27" spans="1:8" s="12" customFormat="1" ht="17.100000000000001" customHeight="1" thickBot="1">
      <c r="A27" s="209"/>
      <c r="B27" s="179"/>
      <c r="C27" s="193"/>
      <c r="D27" s="155"/>
      <c r="E27" s="195"/>
      <c r="F27" s="50" t="s">
        <v>116</v>
      </c>
      <c r="G27" s="35">
        <f>VLOOKUP(F27,'D-Total 2025'!A:C,3,0)</f>
        <v>68765</v>
      </c>
      <c r="H27" s="152"/>
    </row>
    <row r="28" spans="1:8" s="12" customFormat="1" ht="17.100000000000001" customHeight="1">
      <c r="A28" s="209"/>
      <c r="B28" s="179"/>
      <c r="C28" s="193"/>
      <c r="D28" s="155"/>
      <c r="E28" s="195"/>
      <c r="F28" s="19" t="s">
        <v>948</v>
      </c>
      <c r="G28" s="31">
        <f>VLOOKUP(F28,'D-Total 2025'!A:C,3,0)</f>
        <v>58230</v>
      </c>
      <c r="H28" s="151">
        <f>G28+G29</f>
        <v>126995</v>
      </c>
    </row>
    <row r="29" spans="1:8" s="12" customFormat="1" ht="17.100000000000001" customHeight="1" thickBot="1">
      <c r="A29" s="209"/>
      <c r="B29" s="179"/>
      <c r="C29" s="193"/>
      <c r="D29" s="155"/>
      <c r="E29" s="195"/>
      <c r="F29" s="56" t="s">
        <v>116</v>
      </c>
      <c r="G29" s="33">
        <f>VLOOKUP(F29,'D-Total 2025'!A:C,3,0)</f>
        <v>68765</v>
      </c>
      <c r="H29" s="153"/>
    </row>
    <row r="30" spans="1:8" s="12" customFormat="1" ht="17.100000000000001" customHeight="1">
      <c r="A30" s="209"/>
      <c r="B30" s="179"/>
      <c r="C30" s="193"/>
      <c r="D30" s="155"/>
      <c r="E30" s="195"/>
      <c r="F30" s="16" t="s">
        <v>947</v>
      </c>
      <c r="G30" s="52">
        <f>VLOOKUP(F30,'D-Total 2025'!A:C,3,0)</f>
        <v>59702</v>
      </c>
      <c r="H30" s="152">
        <f>G30+G31</f>
        <v>128467</v>
      </c>
    </row>
    <row r="31" spans="1:8" s="12" customFormat="1" ht="17.100000000000001" customHeight="1" thickBot="1">
      <c r="A31" s="209"/>
      <c r="B31" s="179"/>
      <c r="C31" s="194"/>
      <c r="D31" s="184"/>
      <c r="E31" s="198"/>
      <c r="F31" s="56" t="s">
        <v>116</v>
      </c>
      <c r="G31" s="33">
        <f>VLOOKUP(F31,'D-Total 2025'!A:C,3,0)</f>
        <v>68765</v>
      </c>
      <c r="H31" s="153"/>
    </row>
    <row r="32" spans="1:8" s="12" customFormat="1" ht="17.100000000000001" customHeight="1">
      <c r="A32" s="209"/>
      <c r="B32" s="179"/>
      <c r="C32" s="192" t="s">
        <v>746</v>
      </c>
      <c r="D32" s="154" t="s">
        <v>747</v>
      </c>
      <c r="E32" s="197" t="s">
        <v>736</v>
      </c>
      <c r="F32" s="19" t="s">
        <v>952</v>
      </c>
      <c r="G32" s="31">
        <f>VLOOKUP(F32,'D-Total 2025'!A:C,3,0)</f>
        <v>56757</v>
      </c>
      <c r="H32" s="151">
        <f>G32+G33</f>
        <v>148520</v>
      </c>
    </row>
    <row r="33" spans="1:8" s="12" customFormat="1" ht="17.100000000000001" customHeight="1" thickBot="1">
      <c r="A33" s="209"/>
      <c r="B33" s="179"/>
      <c r="C33" s="193"/>
      <c r="D33" s="155"/>
      <c r="E33" s="195"/>
      <c r="F33" s="50" t="s">
        <v>960</v>
      </c>
      <c r="G33" s="35">
        <f>VLOOKUP(F33,'D-Total 2025'!A:C,3,0)</f>
        <v>91763</v>
      </c>
      <c r="H33" s="152"/>
    </row>
    <row r="34" spans="1:8" s="12" customFormat="1" ht="17.100000000000001" customHeight="1">
      <c r="A34" s="209"/>
      <c r="B34" s="179"/>
      <c r="C34" s="193"/>
      <c r="D34" s="155"/>
      <c r="E34" s="195"/>
      <c r="F34" s="19" t="s">
        <v>951</v>
      </c>
      <c r="G34" s="31">
        <f>VLOOKUP(F34,'D-Total 2025'!A:C,3,0)</f>
        <v>66613</v>
      </c>
      <c r="H34" s="151">
        <f>G34+G35</f>
        <v>158376</v>
      </c>
    </row>
    <row r="35" spans="1:8" s="12" customFormat="1" ht="17.100000000000001" customHeight="1" thickBot="1">
      <c r="A35" s="209"/>
      <c r="B35" s="179"/>
      <c r="C35" s="193"/>
      <c r="D35" s="155"/>
      <c r="E35" s="195"/>
      <c r="F35" s="56" t="s">
        <v>960</v>
      </c>
      <c r="G35" s="33">
        <f>VLOOKUP(F35,'D-Total 2025'!A:C,3,0)</f>
        <v>91763</v>
      </c>
      <c r="H35" s="153"/>
    </row>
    <row r="36" spans="1:8" s="12" customFormat="1" ht="17.100000000000001" customHeight="1">
      <c r="A36" s="209"/>
      <c r="B36" s="179"/>
      <c r="C36" s="193"/>
      <c r="D36" s="155"/>
      <c r="E36" s="195"/>
      <c r="F36" s="16" t="s">
        <v>950</v>
      </c>
      <c r="G36" s="52">
        <f>VLOOKUP(F36,'D-Total 2025'!A:C,3,0)</f>
        <v>68312</v>
      </c>
      <c r="H36" s="152">
        <f>G36+G37</f>
        <v>160075</v>
      </c>
    </row>
    <row r="37" spans="1:8" s="12" customFormat="1" ht="17.100000000000001" customHeight="1" thickBot="1">
      <c r="A37" s="209"/>
      <c r="B37" s="179"/>
      <c r="C37" s="194"/>
      <c r="D37" s="184"/>
      <c r="E37" s="198"/>
      <c r="F37" s="56" t="s">
        <v>960</v>
      </c>
      <c r="G37" s="33">
        <f>VLOOKUP(F37,'D-Total 2025'!A:C,3,0)</f>
        <v>91763</v>
      </c>
      <c r="H37" s="153"/>
    </row>
    <row r="38" spans="1:8" s="12" customFormat="1" ht="17.100000000000001" customHeight="1">
      <c r="A38" s="209"/>
      <c r="B38" s="179"/>
      <c r="C38" s="212" t="s">
        <v>748</v>
      </c>
      <c r="D38" s="216" t="s">
        <v>749</v>
      </c>
      <c r="E38" s="195" t="s">
        <v>736</v>
      </c>
      <c r="F38" s="16" t="s">
        <v>955</v>
      </c>
      <c r="G38" s="52">
        <f>VLOOKUP(F38,'D-Total 2025'!A:C,3,0)</f>
        <v>89157</v>
      </c>
      <c r="H38" s="152">
        <f>G38+G39</f>
        <v>191343</v>
      </c>
    </row>
    <row r="39" spans="1:8" s="12" customFormat="1" ht="17.100000000000001" customHeight="1" thickBot="1">
      <c r="A39" s="209"/>
      <c r="B39" s="179"/>
      <c r="C39" s="213"/>
      <c r="D39" s="217"/>
      <c r="E39" s="195"/>
      <c r="F39" s="50" t="s">
        <v>117</v>
      </c>
      <c r="G39" s="35">
        <f>VLOOKUP(F39,'D-Total 2025'!A:C,3,0)</f>
        <v>102186</v>
      </c>
      <c r="H39" s="152"/>
    </row>
    <row r="40" spans="1:8" s="12" customFormat="1" ht="17.100000000000001" customHeight="1">
      <c r="A40" s="209"/>
      <c r="B40" s="179"/>
      <c r="C40" s="213"/>
      <c r="D40" s="217"/>
      <c r="E40" s="195"/>
      <c r="F40" s="19" t="s">
        <v>954</v>
      </c>
      <c r="G40" s="31">
        <f>VLOOKUP(F40,'D-Total 2025'!A:C,3,0)</f>
        <v>89157</v>
      </c>
      <c r="H40" s="151">
        <f>G40+G41</f>
        <v>191343</v>
      </c>
    </row>
    <row r="41" spans="1:8" s="12" customFormat="1" ht="17.100000000000001" customHeight="1" thickBot="1">
      <c r="A41" s="210"/>
      <c r="B41" s="179"/>
      <c r="C41" s="214"/>
      <c r="D41" s="218"/>
      <c r="E41" s="195"/>
      <c r="F41" s="56" t="s">
        <v>117</v>
      </c>
      <c r="G41" s="33">
        <f>VLOOKUP(F41,'D-Total 2025'!A:C,3,0)</f>
        <v>102186</v>
      </c>
      <c r="H41" s="153"/>
    </row>
    <row r="42" spans="1:8" s="12" customFormat="1" ht="17.100000000000001" customHeight="1">
      <c r="A42" s="210"/>
      <c r="B42" s="179"/>
      <c r="C42" s="214"/>
      <c r="D42" s="218"/>
      <c r="E42" s="195"/>
      <c r="F42" s="50" t="s">
        <v>953</v>
      </c>
      <c r="G42" s="52">
        <f>VLOOKUP(F42,'D-Total 2025'!A:C,3,0)</f>
        <v>107283</v>
      </c>
      <c r="H42" s="152">
        <f>G42+G43</f>
        <v>209469</v>
      </c>
    </row>
    <row r="43" spans="1:8" s="12" customFormat="1" ht="17.100000000000001" customHeight="1" thickBot="1">
      <c r="A43" s="211"/>
      <c r="B43" s="180"/>
      <c r="C43" s="215"/>
      <c r="D43" s="219"/>
      <c r="E43" s="196"/>
      <c r="F43" s="20" t="s">
        <v>117</v>
      </c>
      <c r="G43" s="32">
        <f>VLOOKUP(F43,'D-Total 2025'!A:C,3,0)</f>
        <v>102186</v>
      </c>
      <c r="H43" s="190"/>
    </row>
    <row r="44" spans="1:8" s="12" customFormat="1" ht="17.100000000000001" customHeight="1">
      <c r="A44" s="207"/>
      <c r="B44" s="176" t="s">
        <v>998</v>
      </c>
      <c r="C44" s="192" t="s">
        <v>740</v>
      </c>
      <c r="D44" s="154" t="s">
        <v>741</v>
      </c>
      <c r="E44" s="197" t="s">
        <v>737</v>
      </c>
      <c r="F44" s="19" t="s">
        <v>63</v>
      </c>
      <c r="G44" s="31">
        <f>VLOOKUP(F44,'D-Total 2025'!A:C,3,0)</f>
        <v>41569</v>
      </c>
      <c r="H44" s="151">
        <f>G44+G45</f>
        <v>92772</v>
      </c>
    </row>
    <row r="45" spans="1:8" s="12" customFormat="1" ht="17.100000000000001" customHeight="1" thickBot="1">
      <c r="A45" s="208"/>
      <c r="B45" s="179"/>
      <c r="C45" s="193"/>
      <c r="D45" s="155"/>
      <c r="E45" s="195"/>
      <c r="F45" s="50" t="s">
        <v>104</v>
      </c>
      <c r="G45" s="35">
        <f>VLOOKUP(F45,'D-Total 2025'!A:C,3,0)</f>
        <v>51203</v>
      </c>
      <c r="H45" s="152"/>
    </row>
    <row r="46" spans="1:8" s="12" customFormat="1" ht="17.100000000000001" customHeight="1">
      <c r="A46" s="209"/>
      <c r="B46" s="179"/>
      <c r="C46" s="193"/>
      <c r="D46" s="155"/>
      <c r="E46" s="195"/>
      <c r="F46" s="19" t="s">
        <v>62</v>
      </c>
      <c r="G46" s="31">
        <f>VLOOKUP(F46,'D-Total 2025'!A:C,3,0)</f>
        <v>44492</v>
      </c>
      <c r="H46" s="151">
        <f t="shared" ref="H46" si="0">G46+G47</f>
        <v>95695</v>
      </c>
    </row>
    <row r="47" spans="1:8" s="12" customFormat="1" ht="17.100000000000001" customHeight="1" thickBot="1">
      <c r="A47" s="209"/>
      <c r="B47" s="179"/>
      <c r="C47" s="193"/>
      <c r="D47" s="155"/>
      <c r="E47" s="195"/>
      <c r="F47" s="56" t="s">
        <v>104</v>
      </c>
      <c r="G47" s="33">
        <f>VLOOKUP(F47,'D-Total 2025'!A:C,3,0)</f>
        <v>51203</v>
      </c>
      <c r="H47" s="153"/>
    </row>
    <row r="48" spans="1:8" s="12" customFormat="1" ht="17.100000000000001" customHeight="1">
      <c r="A48" s="209"/>
      <c r="B48" s="179"/>
      <c r="C48" s="193"/>
      <c r="D48" s="155"/>
      <c r="E48" s="195"/>
      <c r="F48" s="16" t="s">
        <v>61</v>
      </c>
      <c r="G48" s="52">
        <f>VLOOKUP(F48,'D-Total 2025'!A:C,3,0)</f>
        <v>45791</v>
      </c>
      <c r="H48" s="152">
        <f t="shared" ref="H48:H72" si="1">G48+G49</f>
        <v>96994</v>
      </c>
    </row>
    <row r="49" spans="1:8" s="12" customFormat="1" ht="17.100000000000001" customHeight="1" thickBot="1">
      <c r="A49" s="209"/>
      <c r="B49" s="179"/>
      <c r="C49" s="194"/>
      <c r="D49" s="184"/>
      <c r="E49" s="198"/>
      <c r="F49" s="56" t="s">
        <v>104</v>
      </c>
      <c r="G49" s="33">
        <f>VLOOKUP(F49,'D-Total 2025'!A:C,3,0)</f>
        <v>51203</v>
      </c>
      <c r="H49" s="153"/>
    </row>
    <row r="50" spans="1:8" s="12" customFormat="1" ht="17.100000000000001" customHeight="1">
      <c r="A50" s="209"/>
      <c r="B50" s="179"/>
      <c r="C50" s="193" t="s">
        <v>742</v>
      </c>
      <c r="D50" s="155" t="s">
        <v>743</v>
      </c>
      <c r="E50" s="195" t="s">
        <v>737</v>
      </c>
      <c r="F50" s="16" t="s">
        <v>66</v>
      </c>
      <c r="G50" s="52">
        <f>VLOOKUP(F50,'D-Total 2025'!A:C,3,0)</f>
        <v>43734</v>
      </c>
      <c r="H50" s="152">
        <f t="shared" si="1"/>
        <v>97427</v>
      </c>
    </row>
    <row r="51" spans="1:8" s="12" customFormat="1" ht="17.100000000000001" customHeight="1" thickBot="1">
      <c r="A51" s="209"/>
      <c r="B51" s="179"/>
      <c r="C51" s="193"/>
      <c r="D51" s="155"/>
      <c r="E51" s="195"/>
      <c r="F51" s="50" t="s">
        <v>105</v>
      </c>
      <c r="G51" s="35">
        <f>VLOOKUP(F51,'D-Total 2025'!A:C,3,0)</f>
        <v>53693</v>
      </c>
      <c r="H51" s="152"/>
    </row>
    <row r="52" spans="1:8" s="12" customFormat="1" ht="17.100000000000001" customHeight="1">
      <c r="A52" s="209"/>
      <c r="B52" s="179"/>
      <c r="C52" s="193"/>
      <c r="D52" s="155"/>
      <c r="E52" s="195"/>
      <c r="F52" s="19" t="s">
        <v>65</v>
      </c>
      <c r="G52" s="31">
        <f>VLOOKUP(F52,'D-Total 2025'!A:C,3,0)</f>
        <v>46657</v>
      </c>
      <c r="H52" s="151">
        <f t="shared" si="1"/>
        <v>100350</v>
      </c>
    </row>
    <row r="53" spans="1:8" s="12" customFormat="1" ht="17.100000000000001" customHeight="1" thickBot="1">
      <c r="A53" s="209"/>
      <c r="B53" s="179"/>
      <c r="C53" s="193"/>
      <c r="D53" s="155"/>
      <c r="E53" s="195"/>
      <c r="F53" s="56" t="s">
        <v>105</v>
      </c>
      <c r="G53" s="33">
        <f>VLOOKUP(F53,'D-Total 2025'!A:C,3,0)</f>
        <v>53693</v>
      </c>
      <c r="H53" s="153"/>
    </row>
    <row r="54" spans="1:8" s="12" customFormat="1" ht="17.100000000000001" customHeight="1">
      <c r="A54" s="209"/>
      <c r="B54" s="179"/>
      <c r="C54" s="193"/>
      <c r="D54" s="155"/>
      <c r="E54" s="195"/>
      <c r="F54" s="16" t="s">
        <v>64</v>
      </c>
      <c r="G54" s="52">
        <f>VLOOKUP(F54,'D-Total 2025'!A:C,3,0)</f>
        <v>48064</v>
      </c>
      <c r="H54" s="152">
        <f t="shared" si="1"/>
        <v>101757</v>
      </c>
    </row>
    <row r="55" spans="1:8" s="12" customFormat="1" ht="17.100000000000001" customHeight="1" thickBot="1">
      <c r="A55" s="209"/>
      <c r="B55" s="179"/>
      <c r="C55" s="193"/>
      <c r="D55" s="155"/>
      <c r="E55" s="195"/>
      <c r="F55" s="50" t="s">
        <v>105</v>
      </c>
      <c r="G55" s="35">
        <f>VLOOKUP(F55,'D-Total 2025'!A:C,3,0)</f>
        <v>53693</v>
      </c>
      <c r="H55" s="152"/>
    </row>
    <row r="56" spans="1:8" s="12" customFormat="1" ht="17.100000000000001" customHeight="1">
      <c r="A56" s="209"/>
      <c r="B56" s="179"/>
      <c r="C56" s="192" t="s">
        <v>744</v>
      </c>
      <c r="D56" s="154" t="s">
        <v>745</v>
      </c>
      <c r="E56" s="197" t="s">
        <v>737</v>
      </c>
      <c r="F56" s="19" t="s">
        <v>69</v>
      </c>
      <c r="G56" s="31">
        <f>VLOOKUP(F56,'D-Total 2025'!A:C,3,0)</f>
        <v>52394</v>
      </c>
      <c r="H56" s="151">
        <f t="shared" si="1"/>
        <v>118103</v>
      </c>
    </row>
    <row r="57" spans="1:8" s="12" customFormat="1" ht="17.100000000000001" customHeight="1" thickBot="1">
      <c r="A57" s="209"/>
      <c r="B57" s="179"/>
      <c r="C57" s="193"/>
      <c r="D57" s="155"/>
      <c r="E57" s="195"/>
      <c r="F57" s="50" t="s">
        <v>106</v>
      </c>
      <c r="G57" s="35">
        <f>VLOOKUP(F57,'D-Total 2025'!A:C,3,0)</f>
        <v>65709</v>
      </c>
      <c r="H57" s="152"/>
    </row>
    <row r="58" spans="1:8" s="12" customFormat="1" ht="17.100000000000001" customHeight="1">
      <c r="A58" s="209"/>
      <c r="B58" s="179"/>
      <c r="C58" s="193"/>
      <c r="D58" s="155"/>
      <c r="E58" s="195"/>
      <c r="F58" s="19" t="s">
        <v>68</v>
      </c>
      <c r="G58" s="31">
        <f>VLOOKUP(F58,'D-Total 2025'!A:C,3,0)</f>
        <v>56183</v>
      </c>
      <c r="H58" s="151">
        <f t="shared" si="1"/>
        <v>121892</v>
      </c>
    </row>
    <row r="59" spans="1:8" s="12" customFormat="1" ht="17.100000000000001" customHeight="1" thickBot="1">
      <c r="A59" s="209"/>
      <c r="B59" s="179"/>
      <c r="C59" s="193"/>
      <c r="D59" s="155"/>
      <c r="E59" s="195"/>
      <c r="F59" s="56" t="s">
        <v>106</v>
      </c>
      <c r="G59" s="33">
        <f>VLOOKUP(F59,'D-Total 2025'!A:C,3,0)</f>
        <v>65709</v>
      </c>
      <c r="H59" s="153"/>
    </row>
    <row r="60" spans="1:8" s="12" customFormat="1" ht="17.100000000000001" customHeight="1">
      <c r="A60" s="209"/>
      <c r="B60" s="179"/>
      <c r="C60" s="193"/>
      <c r="D60" s="155"/>
      <c r="E60" s="195"/>
      <c r="F60" s="16" t="s">
        <v>67</v>
      </c>
      <c r="G60" s="52">
        <f>VLOOKUP(F60,'D-Total 2025'!A:C,3,0)</f>
        <v>57698</v>
      </c>
      <c r="H60" s="152">
        <f t="shared" si="1"/>
        <v>123407</v>
      </c>
    </row>
    <row r="61" spans="1:8" s="12" customFormat="1" ht="17.100000000000001" customHeight="1" thickBot="1">
      <c r="A61" s="209"/>
      <c r="B61" s="179"/>
      <c r="C61" s="194"/>
      <c r="D61" s="184"/>
      <c r="E61" s="198"/>
      <c r="F61" s="56" t="s">
        <v>106</v>
      </c>
      <c r="G61" s="33">
        <f>VLOOKUP(F61,'D-Total 2025'!A:C,3,0)</f>
        <v>65709</v>
      </c>
      <c r="H61" s="153"/>
    </row>
    <row r="62" spans="1:8" s="12" customFormat="1" ht="17.100000000000001" customHeight="1">
      <c r="A62" s="209"/>
      <c r="B62" s="179"/>
      <c r="C62" s="192" t="s">
        <v>746</v>
      </c>
      <c r="D62" s="154" t="s">
        <v>747</v>
      </c>
      <c r="E62" s="197" t="s">
        <v>737</v>
      </c>
      <c r="F62" s="19" t="s">
        <v>72</v>
      </c>
      <c r="G62" s="31">
        <f>VLOOKUP(F62,'D-Total 2025'!A:C,3,0)</f>
        <v>54667</v>
      </c>
      <c r="H62" s="151">
        <f t="shared" si="1"/>
        <v>142352</v>
      </c>
    </row>
    <row r="63" spans="1:8" s="12" customFormat="1" ht="17.100000000000001" customHeight="1" thickBot="1">
      <c r="A63" s="209"/>
      <c r="B63" s="179"/>
      <c r="C63" s="193"/>
      <c r="D63" s="155"/>
      <c r="E63" s="195"/>
      <c r="F63" s="50" t="s">
        <v>107</v>
      </c>
      <c r="G63" s="35">
        <f>VLOOKUP(F63,'D-Total 2025'!A:C,3,0)</f>
        <v>87685</v>
      </c>
      <c r="H63" s="152"/>
    </row>
    <row r="64" spans="1:8" s="12" customFormat="1" ht="17.100000000000001" customHeight="1">
      <c r="A64" s="209"/>
      <c r="B64" s="179"/>
      <c r="C64" s="193"/>
      <c r="D64" s="155"/>
      <c r="E64" s="195"/>
      <c r="F64" s="19" t="s">
        <v>71</v>
      </c>
      <c r="G64" s="31">
        <f>VLOOKUP(F64,'D-Total 2025'!A:C,3,0)</f>
        <v>64194</v>
      </c>
      <c r="H64" s="151">
        <f t="shared" si="1"/>
        <v>151879</v>
      </c>
    </row>
    <row r="65" spans="1:8" s="12" customFormat="1" ht="17.100000000000001" customHeight="1" thickBot="1">
      <c r="A65" s="209"/>
      <c r="B65" s="179"/>
      <c r="C65" s="193"/>
      <c r="D65" s="155"/>
      <c r="E65" s="195"/>
      <c r="F65" s="56" t="s">
        <v>107</v>
      </c>
      <c r="G65" s="33">
        <f>VLOOKUP(F65,'D-Total 2025'!A:C,3,0)</f>
        <v>87685</v>
      </c>
      <c r="H65" s="153"/>
    </row>
    <row r="66" spans="1:8" s="12" customFormat="1" ht="17.100000000000001" customHeight="1">
      <c r="A66" s="209"/>
      <c r="B66" s="179"/>
      <c r="C66" s="193"/>
      <c r="D66" s="155"/>
      <c r="E66" s="195"/>
      <c r="F66" s="16" t="s">
        <v>70</v>
      </c>
      <c r="G66" s="52">
        <f>VLOOKUP(F66,'D-Total 2025'!A:C,3,0)</f>
        <v>66034</v>
      </c>
      <c r="H66" s="152">
        <f t="shared" si="1"/>
        <v>153719</v>
      </c>
    </row>
    <row r="67" spans="1:8" s="12" customFormat="1" ht="17.100000000000001" customHeight="1" thickBot="1">
      <c r="A67" s="209"/>
      <c r="B67" s="179"/>
      <c r="C67" s="194"/>
      <c r="D67" s="184"/>
      <c r="E67" s="198"/>
      <c r="F67" s="56" t="s">
        <v>107</v>
      </c>
      <c r="G67" s="33">
        <f>VLOOKUP(F67,'D-Total 2025'!A:C,3,0)</f>
        <v>87685</v>
      </c>
      <c r="H67" s="153"/>
    </row>
    <row r="68" spans="1:8" s="12" customFormat="1" ht="17.100000000000001" customHeight="1">
      <c r="A68" s="209"/>
      <c r="B68" s="179"/>
      <c r="C68" s="212" t="s">
        <v>748</v>
      </c>
      <c r="D68" s="216" t="s">
        <v>749</v>
      </c>
      <c r="E68" s="195" t="s">
        <v>737</v>
      </c>
      <c r="F68" s="16" t="s">
        <v>75</v>
      </c>
      <c r="G68" s="52">
        <f>VLOOKUP(F68,'D-Total 2025'!A:C,3,0)</f>
        <v>85953</v>
      </c>
      <c r="H68" s="152">
        <f t="shared" si="1"/>
        <v>183597</v>
      </c>
    </row>
    <row r="69" spans="1:8" s="12" customFormat="1" ht="17.100000000000001" customHeight="1" thickBot="1">
      <c r="A69" s="209"/>
      <c r="B69" s="179"/>
      <c r="C69" s="213"/>
      <c r="D69" s="217"/>
      <c r="E69" s="195"/>
      <c r="F69" s="50" t="s">
        <v>108</v>
      </c>
      <c r="G69" s="35">
        <f>VLOOKUP(F69,'D-Total 2025'!A:C,3,0)</f>
        <v>97644</v>
      </c>
      <c r="H69" s="152"/>
    </row>
    <row r="70" spans="1:8" s="12" customFormat="1" ht="17.100000000000001" customHeight="1">
      <c r="A70" s="209"/>
      <c r="B70" s="179"/>
      <c r="C70" s="213"/>
      <c r="D70" s="217"/>
      <c r="E70" s="195"/>
      <c r="F70" s="19" t="s">
        <v>74</v>
      </c>
      <c r="G70" s="31">
        <f>VLOOKUP(F70,'D-Total 2025'!A:C,3,0)</f>
        <v>102298</v>
      </c>
      <c r="H70" s="151">
        <f t="shared" si="1"/>
        <v>199942</v>
      </c>
    </row>
    <row r="71" spans="1:8" s="12" customFormat="1" ht="17.100000000000001" customHeight="1" thickBot="1">
      <c r="A71" s="210"/>
      <c r="B71" s="179"/>
      <c r="C71" s="214"/>
      <c r="D71" s="218"/>
      <c r="E71" s="195"/>
      <c r="F71" s="56" t="s">
        <v>108</v>
      </c>
      <c r="G71" s="33">
        <f>VLOOKUP(F71,'D-Total 2025'!A:C,3,0)</f>
        <v>97644</v>
      </c>
      <c r="H71" s="153"/>
    </row>
    <row r="72" spans="1:8" s="12" customFormat="1" ht="17.100000000000001" customHeight="1">
      <c r="A72" s="210"/>
      <c r="B72" s="179"/>
      <c r="C72" s="214"/>
      <c r="D72" s="218"/>
      <c r="E72" s="195"/>
      <c r="F72" s="50" t="s">
        <v>73</v>
      </c>
      <c r="G72" s="52">
        <f>VLOOKUP(F72,'D-Total 2025'!A:C,3,0)</f>
        <v>103381</v>
      </c>
      <c r="H72" s="152">
        <f t="shared" si="1"/>
        <v>201025</v>
      </c>
    </row>
    <row r="73" spans="1:8" s="12" customFormat="1" ht="17.100000000000001" customHeight="1" thickBot="1">
      <c r="A73" s="211"/>
      <c r="B73" s="180"/>
      <c r="C73" s="215"/>
      <c r="D73" s="219"/>
      <c r="E73" s="196"/>
      <c r="F73" s="20" t="s">
        <v>108</v>
      </c>
      <c r="G73" s="32">
        <f>VLOOKUP(F73,'D-Total 2025'!A:C,3,0)</f>
        <v>97644</v>
      </c>
      <c r="H73" s="190"/>
    </row>
    <row r="74" spans="1:8" s="12" customFormat="1" ht="18" customHeight="1">
      <c r="A74" s="172"/>
      <c r="B74" s="176" t="s">
        <v>825</v>
      </c>
      <c r="C74" s="149" t="s">
        <v>755</v>
      </c>
      <c r="D74" s="154" t="s">
        <v>756</v>
      </c>
      <c r="E74" s="169" t="s">
        <v>738</v>
      </c>
      <c r="F74" s="19" t="s">
        <v>84</v>
      </c>
      <c r="G74" s="31">
        <f>VLOOKUP(F74,'D-Total 2025'!A:C,3,0)</f>
        <v>29337</v>
      </c>
      <c r="H74" s="151">
        <f>G74+G75</f>
        <v>83571</v>
      </c>
    </row>
    <row r="75" spans="1:8" s="12" customFormat="1" ht="18" customHeight="1" thickBot="1">
      <c r="A75" s="173"/>
      <c r="B75" s="177"/>
      <c r="C75" s="150"/>
      <c r="D75" s="155"/>
      <c r="E75" s="170"/>
      <c r="F75" s="50" t="s">
        <v>118</v>
      </c>
      <c r="G75" s="35">
        <f>VLOOKUP(F75,'D-Total 2025'!A:C,3,0)</f>
        <v>54234</v>
      </c>
      <c r="H75" s="152"/>
    </row>
    <row r="76" spans="1:8" s="12" customFormat="1" ht="18" customHeight="1">
      <c r="A76" s="173"/>
      <c r="B76" s="177"/>
      <c r="C76" s="149" t="s">
        <v>757</v>
      </c>
      <c r="D76" s="154" t="s">
        <v>758</v>
      </c>
      <c r="E76" s="169" t="s">
        <v>738</v>
      </c>
      <c r="F76" s="19" t="s">
        <v>85</v>
      </c>
      <c r="G76" s="31">
        <f>VLOOKUP(F76,'D-Total 2025'!A:C,3,0)</f>
        <v>30419</v>
      </c>
      <c r="H76" s="151">
        <f>G76+G77</f>
        <v>87360</v>
      </c>
    </row>
    <row r="77" spans="1:8" s="12" customFormat="1" ht="18" customHeight="1" thickBot="1">
      <c r="A77" s="173"/>
      <c r="B77" s="177"/>
      <c r="C77" s="156"/>
      <c r="D77" s="184"/>
      <c r="E77" s="171"/>
      <c r="F77" s="56" t="s">
        <v>119</v>
      </c>
      <c r="G77" s="33">
        <f>VLOOKUP(F77,'D-Total 2025'!A:C,3,0)</f>
        <v>56941</v>
      </c>
      <c r="H77" s="153"/>
    </row>
    <row r="78" spans="1:8" s="12" customFormat="1" ht="18" customHeight="1">
      <c r="A78" s="173"/>
      <c r="B78" s="177"/>
      <c r="C78" s="150" t="s">
        <v>759</v>
      </c>
      <c r="D78" s="155" t="s">
        <v>760</v>
      </c>
      <c r="E78" s="170" t="s">
        <v>738</v>
      </c>
      <c r="F78" s="18" t="s">
        <v>86</v>
      </c>
      <c r="G78" s="52">
        <f>VLOOKUP(F78,'D-Total 2025'!A:C,3,0)</f>
        <v>33775</v>
      </c>
      <c r="H78" s="152">
        <f t="shared" ref="H78" si="2">G78+G79</f>
        <v>103598</v>
      </c>
    </row>
    <row r="79" spans="1:8" s="12" customFormat="1" ht="18" customHeight="1" thickBot="1">
      <c r="A79" s="173"/>
      <c r="B79" s="177"/>
      <c r="C79" s="150"/>
      <c r="D79" s="155"/>
      <c r="E79" s="170"/>
      <c r="F79" s="50" t="s">
        <v>120</v>
      </c>
      <c r="G79" s="35">
        <f>VLOOKUP(F79,'D-Total 2025'!A:C,3,0)</f>
        <v>69823</v>
      </c>
      <c r="H79" s="152"/>
    </row>
    <row r="80" spans="1:8" s="12" customFormat="1" ht="18" customHeight="1">
      <c r="A80" s="173"/>
      <c r="B80" s="177"/>
      <c r="C80" s="149" t="s">
        <v>761</v>
      </c>
      <c r="D80" s="154" t="s">
        <v>762</v>
      </c>
      <c r="E80" s="169" t="s">
        <v>738</v>
      </c>
      <c r="F80" s="19" t="s">
        <v>87</v>
      </c>
      <c r="G80" s="31">
        <f>VLOOKUP(F80,'D-Total 2025'!A:C,3,0)</f>
        <v>37023</v>
      </c>
      <c r="H80" s="151">
        <f t="shared" ref="H80" si="3">G80+G81</f>
        <v>127414</v>
      </c>
    </row>
    <row r="81" spans="1:8" s="12" customFormat="1" ht="18" customHeight="1" thickBot="1">
      <c r="A81" s="173"/>
      <c r="B81" s="177"/>
      <c r="C81" s="156"/>
      <c r="D81" s="184"/>
      <c r="E81" s="171"/>
      <c r="F81" s="56" t="s">
        <v>121</v>
      </c>
      <c r="G81" s="33">
        <f>VLOOKUP(F81,'D-Total 2025'!A:C,3,0)</f>
        <v>90391</v>
      </c>
      <c r="H81" s="153"/>
    </row>
    <row r="82" spans="1:8" s="12" customFormat="1" ht="18" customHeight="1">
      <c r="A82" s="173"/>
      <c r="B82" s="177"/>
      <c r="C82" s="150" t="s">
        <v>748</v>
      </c>
      <c r="D82" s="155" t="s">
        <v>749</v>
      </c>
      <c r="E82" s="170" t="s">
        <v>738</v>
      </c>
      <c r="F82" s="18" t="s">
        <v>88</v>
      </c>
      <c r="G82" s="52">
        <f>VLOOKUP(F82,'D-Total 2025'!A:C,3,0)</f>
        <v>56075</v>
      </c>
      <c r="H82" s="152">
        <f t="shared" ref="H82" si="4">G82+G83</f>
        <v>143110</v>
      </c>
    </row>
    <row r="83" spans="1:8" s="12" customFormat="1" ht="18" customHeight="1" thickBot="1">
      <c r="A83" s="173"/>
      <c r="B83" s="177"/>
      <c r="C83" s="150"/>
      <c r="D83" s="155"/>
      <c r="E83" s="170"/>
      <c r="F83" s="50" t="s">
        <v>122</v>
      </c>
      <c r="G83" s="35">
        <f>VLOOKUP(F83,'D-Total 2025'!A:C,3,0)</f>
        <v>87035</v>
      </c>
      <c r="H83" s="152"/>
    </row>
    <row r="84" spans="1:8" s="12" customFormat="1" ht="18" customHeight="1">
      <c r="A84" s="173"/>
      <c r="B84" s="177"/>
      <c r="C84" s="149" t="s">
        <v>763</v>
      </c>
      <c r="D84" s="154" t="s">
        <v>764</v>
      </c>
      <c r="E84" s="169" t="s">
        <v>739</v>
      </c>
      <c r="F84" s="34" t="s">
        <v>956</v>
      </c>
      <c r="G84" s="31">
        <f>VLOOKUP(F84,'D-Total 2025'!A:C,3,0)</f>
        <v>58889</v>
      </c>
      <c r="H84" s="151">
        <f t="shared" ref="H84" si="5">G84+G85</f>
        <v>178184</v>
      </c>
    </row>
    <row r="85" spans="1:8" s="12" customFormat="1" ht="18" customHeight="1" thickBot="1">
      <c r="A85" s="173"/>
      <c r="B85" s="177"/>
      <c r="C85" s="156"/>
      <c r="D85" s="184"/>
      <c r="E85" s="171"/>
      <c r="F85" s="59" t="s">
        <v>123</v>
      </c>
      <c r="G85" s="33">
        <f>VLOOKUP(F85,'D-Total 2025'!A:C,3,0)</f>
        <v>119295</v>
      </c>
      <c r="H85" s="153"/>
    </row>
    <row r="86" spans="1:8" s="12" customFormat="1" ht="18" customHeight="1">
      <c r="A86" s="173"/>
      <c r="B86" s="177"/>
      <c r="C86" s="150" t="s">
        <v>765</v>
      </c>
      <c r="D86" s="155" t="s">
        <v>766</v>
      </c>
      <c r="E86" s="170" t="s">
        <v>739</v>
      </c>
      <c r="F86" s="18" t="s">
        <v>957</v>
      </c>
      <c r="G86" s="52">
        <f>VLOOKUP(F86,'D-Total 2025'!A:C,3,0)</f>
        <v>66034</v>
      </c>
      <c r="H86" s="152">
        <f t="shared" ref="H86:H92" si="6">G86+G87</f>
        <v>234583</v>
      </c>
    </row>
    <row r="87" spans="1:8" s="12" customFormat="1" ht="18" customHeight="1" thickBot="1">
      <c r="A87" s="174"/>
      <c r="B87" s="178"/>
      <c r="C87" s="150"/>
      <c r="D87" s="155"/>
      <c r="E87" s="170"/>
      <c r="F87" s="58" t="s">
        <v>124</v>
      </c>
      <c r="G87" s="35">
        <f>VLOOKUP(F87,'D-Total 2025'!A:C,3,0)</f>
        <v>168549</v>
      </c>
      <c r="H87" s="152"/>
    </row>
    <row r="88" spans="1:8" s="12" customFormat="1" ht="20.100000000000001" customHeight="1">
      <c r="A88" s="172"/>
      <c r="B88" s="176" t="s">
        <v>826</v>
      </c>
      <c r="C88" s="149" t="s">
        <v>774</v>
      </c>
      <c r="D88" s="154" t="s">
        <v>775</v>
      </c>
      <c r="E88" s="175" t="s">
        <v>784</v>
      </c>
      <c r="F88" s="19" t="s">
        <v>100</v>
      </c>
      <c r="G88" s="31">
        <f>VLOOKUP(F88,'D-Total 2025'!A:C,3,0)</f>
        <v>64627</v>
      </c>
      <c r="H88" s="151">
        <f t="shared" si="6"/>
        <v>121568</v>
      </c>
    </row>
    <row r="89" spans="1:8" s="12" customFormat="1" ht="20.100000000000001" customHeight="1" thickBot="1">
      <c r="A89" s="173"/>
      <c r="B89" s="179"/>
      <c r="C89" s="150"/>
      <c r="D89" s="155"/>
      <c r="E89" s="147"/>
      <c r="F89" s="50" t="s">
        <v>119</v>
      </c>
      <c r="G89" s="35">
        <f>VLOOKUP(F89,'D-Total 2025'!A:C,3,0)</f>
        <v>56941</v>
      </c>
      <c r="H89" s="152"/>
    </row>
    <row r="90" spans="1:8" s="12" customFormat="1" ht="20.100000000000001" customHeight="1">
      <c r="A90" s="173"/>
      <c r="B90" s="179"/>
      <c r="C90" s="149" t="s">
        <v>744</v>
      </c>
      <c r="D90" s="154" t="s">
        <v>776</v>
      </c>
      <c r="E90" s="175" t="s">
        <v>784</v>
      </c>
      <c r="F90" s="19" t="s">
        <v>101</v>
      </c>
      <c r="G90" s="31">
        <f>VLOOKUP(F90,'D-Total 2025'!A:C,3,0)</f>
        <v>72854</v>
      </c>
      <c r="H90" s="151">
        <f t="shared" si="6"/>
        <v>142677</v>
      </c>
    </row>
    <row r="91" spans="1:8" s="12" customFormat="1" ht="20.100000000000001" customHeight="1" thickBot="1">
      <c r="A91" s="173"/>
      <c r="B91" s="179"/>
      <c r="C91" s="156"/>
      <c r="D91" s="184"/>
      <c r="E91" s="148"/>
      <c r="F91" s="56" t="s">
        <v>120</v>
      </c>
      <c r="G91" s="33">
        <f>VLOOKUP(F91,'D-Total 2025'!A:C,3,0)</f>
        <v>69823</v>
      </c>
      <c r="H91" s="153"/>
    </row>
    <row r="92" spans="1:8" s="12" customFormat="1" ht="20.100000000000001" customHeight="1">
      <c r="A92" s="173"/>
      <c r="B92" s="179"/>
      <c r="C92" s="150" t="s">
        <v>777</v>
      </c>
      <c r="D92" s="155" t="s">
        <v>778</v>
      </c>
      <c r="E92" s="147" t="s">
        <v>784</v>
      </c>
      <c r="F92" s="50" t="s">
        <v>102</v>
      </c>
      <c r="G92" s="52">
        <f>VLOOKUP(F92,'D-Total 2025'!A:C,3,0)</f>
        <v>79025</v>
      </c>
      <c r="H92" s="152">
        <f t="shared" si="6"/>
        <v>166060</v>
      </c>
    </row>
    <row r="93" spans="1:8" s="12" customFormat="1" ht="20.100000000000001" customHeight="1" thickBot="1">
      <c r="A93" s="174"/>
      <c r="B93" s="180"/>
      <c r="C93" s="156"/>
      <c r="D93" s="184"/>
      <c r="E93" s="148"/>
      <c r="F93" s="20" t="s">
        <v>122</v>
      </c>
      <c r="G93" s="33">
        <f>VLOOKUP(F93,'D-Total 2025'!A:C,3,0)</f>
        <v>87035</v>
      </c>
      <c r="H93" s="153"/>
    </row>
    <row r="94" spans="1:8" s="12" customFormat="1" ht="20.100000000000001" customHeight="1">
      <c r="A94" s="225"/>
      <c r="B94" s="176" t="s">
        <v>827</v>
      </c>
      <c r="C94" s="149" t="s">
        <v>740</v>
      </c>
      <c r="D94" s="154" t="s">
        <v>741</v>
      </c>
      <c r="E94" s="175" t="s">
        <v>783</v>
      </c>
      <c r="F94" s="19" t="s">
        <v>89</v>
      </c>
      <c r="G94" s="31">
        <f>VLOOKUP(F94,'D-Total 2025'!A:C,3,0)</f>
        <v>20135</v>
      </c>
      <c r="H94" s="151">
        <f>G94+G95</f>
        <v>54235</v>
      </c>
    </row>
    <row r="95" spans="1:8" s="12" customFormat="1" ht="20.100000000000001" customHeight="1" thickBot="1">
      <c r="A95" s="226"/>
      <c r="B95" s="179"/>
      <c r="C95" s="150"/>
      <c r="D95" s="155"/>
      <c r="E95" s="147"/>
      <c r="F95" s="50" t="s">
        <v>125</v>
      </c>
      <c r="G95" s="35">
        <f>VLOOKUP(F95,'D-Total 2025'!A:C,3,0)</f>
        <v>34100</v>
      </c>
      <c r="H95" s="152"/>
    </row>
    <row r="96" spans="1:8" s="12" customFormat="1" ht="20.100000000000001" customHeight="1">
      <c r="A96" s="227"/>
      <c r="B96" s="179"/>
      <c r="C96" s="149" t="s">
        <v>779</v>
      </c>
      <c r="D96" s="154" t="s">
        <v>780</v>
      </c>
      <c r="E96" s="175" t="s">
        <v>783</v>
      </c>
      <c r="F96" s="19" t="s">
        <v>90</v>
      </c>
      <c r="G96" s="31">
        <f>VLOOKUP(F96,'D-Total 2025'!A:C,3,0)</f>
        <v>21217</v>
      </c>
      <c r="H96" s="151">
        <f>G96+G97</f>
        <v>58023</v>
      </c>
    </row>
    <row r="97" spans="1:8" s="12" customFormat="1" ht="20.100000000000001" customHeight="1" thickBot="1">
      <c r="A97" s="229"/>
      <c r="B97" s="179"/>
      <c r="C97" s="156"/>
      <c r="D97" s="184"/>
      <c r="E97" s="148"/>
      <c r="F97" s="56" t="s">
        <v>126</v>
      </c>
      <c r="G97" s="33">
        <f>VLOOKUP(F97,'D-Total 2025'!A:C,3,0)</f>
        <v>36806</v>
      </c>
      <c r="H97" s="153"/>
    </row>
    <row r="98" spans="1:8" s="12" customFormat="1" ht="20.100000000000001" customHeight="1">
      <c r="A98" s="229"/>
      <c r="B98" s="179"/>
      <c r="C98" s="150" t="s">
        <v>781</v>
      </c>
      <c r="D98" s="155" t="s">
        <v>782</v>
      </c>
      <c r="E98" s="175" t="s">
        <v>783</v>
      </c>
      <c r="F98" s="50" t="s">
        <v>91</v>
      </c>
      <c r="G98" s="31">
        <f>VLOOKUP(F98,'D-Total 2025'!A:C,3,0)</f>
        <v>23599</v>
      </c>
      <c r="H98" s="151">
        <f>G98+G99</f>
        <v>68307</v>
      </c>
    </row>
    <row r="99" spans="1:8" s="12" customFormat="1" ht="20.100000000000001" customHeight="1" thickBot="1">
      <c r="A99" s="228"/>
      <c r="B99" s="180"/>
      <c r="C99" s="156"/>
      <c r="D99" s="184"/>
      <c r="E99" s="148"/>
      <c r="F99" s="20" t="s">
        <v>127</v>
      </c>
      <c r="G99" s="33">
        <f>VLOOKUP(F99,'D-Total 2025'!A:C,3,0)</f>
        <v>44708</v>
      </c>
      <c r="H99" s="153"/>
    </row>
    <row r="100" spans="1:8" s="12" customFormat="1" ht="17.100000000000001" customHeight="1">
      <c r="A100" s="181"/>
      <c r="B100" s="176" t="s">
        <v>987</v>
      </c>
      <c r="C100" s="149" t="s">
        <v>740</v>
      </c>
      <c r="D100" s="154" t="s">
        <v>741</v>
      </c>
      <c r="E100" s="175" t="s">
        <v>783</v>
      </c>
      <c r="F100" s="19" t="s">
        <v>76</v>
      </c>
      <c r="G100" s="31">
        <f>VLOOKUP(F100,'D-Total 2025'!A:C,3,0)</f>
        <v>15263</v>
      </c>
      <c r="H100" s="151">
        <f>G100+G101</f>
        <v>43734</v>
      </c>
    </row>
    <row r="101" spans="1:8" s="12" customFormat="1" ht="17.100000000000001" customHeight="1" thickBot="1">
      <c r="A101" s="182"/>
      <c r="B101" s="179"/>
      <c r="C101" s="150"/>
      <c r="D101" s="155"/>
      <c r="E101" s="147"/>
      <c r="F101" s="50" t="s">
        <v>109</v>
      </c>
      <c r="G101" s="35">
        <f>VLOOKUP(F101,'D-Total 2025'!A:C,3,0)</f>
        <v>28471</v>
      </c>
      <c r="H101" s="152"/>
    </row>
    <row r="102" spans="1:8" s="12" customFormat="1" ht="17.100000000000001" customHeight="1">
      <c r="A102" s="182"/>
      <c r="B102" s="179"/>
      <c r="C102" s="149" t="s">
        <v>779</v>
      </c>
      <c r="D102" s="154" t="s">
        <v>780</v>
      </c>
      <c r="E102" s="175" t="s">
        <v>783</v>
      </c>
      <c r="F102" s="19" t="s">
        <v>77</v>
      </c>
      <c r="G102" s="31">
        <f>VLOOKUP(F102,'D-Total 2025'!A:C,3,0)</f>
        <v>16238</v>
      </c>
      <c r="H102" s="151">
        <f>G102+G103</f>
        <v>44925</v>
      </c>
    </row>
    <row r="103" spans="1:8" s="12" customFormat="1" ht="17.100000000000001" customHeight="1" thickBot="1">
      <c r="A103" s="182"/>
      <c r="B103" s="179"/>
      <c r="C103" s="156"/>
      <c r="D103" s="184"/>
      <c r="E103" s="148"/>
      <c r="F103" s="56" t="s">
        <v>110</v>
      </c>
      <c r="G103" s="33">
        <f>VLOOKUP(F103,'D-Total 2025'!A:C,3,0)</f>
        <v>28687</v>
      </c>
      <c r="H103" s="153"/>
    </row>
    <row r="104" spans="1:8" s="12" customFormat="1" ht="17.100000000000001" customHeight="1">
      <c r="A104" s="182"/>
      <c r="B104" s="179"/>
      <c r="C104" s="150" t="s">
        <v>814</v>
      </c>
      <c r="D104" s="155" t="s">
        <v>815</v>
      </c>
      <c r="E104" s="147" t="s">
        <v>783</v>
      </c>
      <c r="F104" s="16" t="s">
        <v>78</v>
      </c>
      <c r="G104" s="52">
        <f>VLOOKUP(F104,'D-Total 2025'!A:C,3,0)</f>
        <v>18836</v>
      </c>
      <c r="H104" s="152">
        <f>G104+G105</f>
        <v>47848</v>
      </c>
    </row>
    <row r="105" spans="1:8" s="12" customFormat="1" ht="17.100000000000001" customHeight="1" thickBot="1">
      <c r="A105" s="182"/>
      <c r="B105" s="179"/>
      <c r="C105" s="150"/>
      <c r="D105" s="155"/>
      <c r="E105" s="147"/>
      <c r="F105" s="50" t="s">
        <v>111</v>
      </c>
      <c r="G105" s="35">
        <f>VLOOKUP(F105,'D-Total 2025'!A:C,3,0)</f>
        <v>29012</v>
      </c>
      <c r="H105" s="152"/>
    </row>
    <row r="106" spans="1:8" s="12" customFormat="1" ht="17.100000000000001" customHeight="1">
      <c r="A106" s="182"/>
      <c r="B106" s="179"/>
      <c r="C106" s="149" t="s">
        <v>816</v>
      </c>
      <c r="D106" s="154" t="s">
        <v>817</v>
      </c>
      <c r="E106" s="175" t="s">
        <v>783</v>
      </c>
      <c r="F106" s="19" t="s">
        <v>79</v>
      </c>
      <c r="G106" s="31">
        <f>VLOOKUP(F106,'D-Total 2025'!A:C,3,0)</f>
        <v>22733</v>
      </c>
      <c r="H106" s="151">
        <f>G106+G107</f>
        <v>57482</v>
      </c>
    </row>
    <row r="107" spans="1:8" s="12" customFormat="1" ht="17.100000000000001" customHeight="1" thickBot="1">
      <c r="A107" s="182"/>
      <c r="B107" s="179"/>
      <c r="C107" s="156"/>
      <c r="D107" s="184"/>
      <c r="E107" s="148"/>
      <c r="F107" s="56" t="s">
        <v>112</v>
      </c>
      <c r="G107" s="33">
        <f>VLOOKUP(F107,'D-Total 2025'!A:C,3,0)</f>
        <v>34749</v>
      </c>
      <c r="H107" s="153"/>
    </row>
    <row r="108" spans="1:8" s="12" customFormat="1" ht="17.100000000000001" customHeight="1">
      <c r="A108" s="182"/>
      <c r="B108" s="179"/>
      <c r="C108" s="150" t="s">
        <v>988</v>
      </c>
      <c r="D108" s="155" t="s">
        <v>989</v>
      </c>
      <c r="E108" s="175" t="s">
        <v>783</v>
      </c>
      <c r="F108" s="16" t="s">
        <v>80</v>
      </c>
      <c r="G108" s="52">
        <f>VLOOKUP(F108,'D-Total 2025'!A:C,3,0)</f>
        <v>29012</v>
      </c>
      <c r="H108" s="152">
        <f>G108+G109</f>
        <v>86710</v>
      </c>
    </row>
    <row r="109" spans="1:8" s="12" customFormat="1" ht="17.100000000000001" customHeight="1" thickBot="1">
      <c r="A109" s="182"/>
      <c r="B109" s="179"/>
      <c r="C109" s="150"/>
      <c r="D109" s="155"/>
      <c r="E109" s="148"/>
      <c r="F109" s="50" t="s">
        <v>113</v>
      </c>
      <c r="G109" s="35">
        <f>VLOOKUP(F109,'D-Total 2025'!A:C,3,0)</f>
        <v>57698</v>
      </c>
      <c r="H109" s="152"/>
    </row>
    <row r="110" spans="1:8" s="12" customFormat="1" ht="17.100000000000001" customHeight="1">
      <c r="A110" s="182"/>
      <c r="B110" s="179"/>
      <c r="C110" s="149" t="s">
        <v>763</v>
      </c>
      <c r="D110" s="154" t="s">
        <v>818</v>
      </c>
      <c r="E110" s="175" t="s">
        <v>821</v>
      </c>
      <c r="F110" s="19" t="s">
        <v>81</v>
      </c>
      <c r="G110" s="31">
        <f>VLOOKUP(F110,'D-Total 2025'!A:C,3,0)</f>
        <v>30527</v>
      </c>
      <c r="H110" s="151">
        <f>G110+G111</f>
        <v>89524</v>
      </c>
    </row>
    <row r="111" spans="1:8" s="12" customFormat="1" ht="17.100000000000001" customHeight="1" thickBot="1">
      <c r="A111" s="182"/>
      <c r="B111" s="179"/>
      <c r="C111" s="156"/>
      <c r="D111" s="184"/>
      <c r="E111" s="148"/>
      <c r="F111" s="56" t="s">
        <v>958</v>
      </c>
      <c r="G111" s="33">
        <f>VLOOKUP(F111,'D-Total 2025'!A:C,3,0)</f>
        <v>58997</v>
      </c>
      <c r="H111" s="153"/>
    </row>
    <row r="112" spans="1:8" s="12" customFormat="1" ht="17.100000000000001" customHeight="1">
      <c r="A112" s="182"/>
      <c r="B112" s="179"/>
      <c r="C112" s="149" t="s">
        <v>819</v>
      </c>
      <c r="D112" s="154" t="s">
        <v>820</v>
      </c>
      <c r="E112" s="175" t="s">
        <v>821</v>
      </c>
      <c r="F112" s="120" t="s">
        <v>82</v>
      </c>
      <c r="G112" s="31">
        <f>VLOOKUP(F112,'D-Total 2025'!A:C,3,0)</f>
        <v>36481</v>
      </c>
      <c r="H112" s="151">
        <f>G112+G113</f>
        <v>107278</v>
      </c>
    </row>
    <row r="113" spans="1:8" s="12" customFormat="1" ht="17.100000000000001" customHeight="1" thickBot="1">
      <c r="A113" s="183"/>
      <c r="B113" s="180"/>
      <c r="C113" s="156"/>
      <c r="D113" s="184"/>
      <c r="E113" s="148"/>
      <c r="F113" s="20" t="s">
        <v>959</v>
      </c>
      <c r="G113" s="33">
        <f>VLOOKUP(F113,'D-Total 2025'!A:C,3,0)</f>
        <v>70797</v>
      </c>
      <c r="H113" s="153"/>
    </row>
    <row r="114" spans="1:8" s="12" customFormat="1" ht="16.5" customHeight="1">
      <c r="A114" s="233"/>
      <c r="B114" s="176" t="s">
        <v>768</v>
      </c>
      <c r="C114" s="243" t="s">
        <v>2</v>
      </c>
      <c r="D114" s="216" t="s">
        <v>3</v>
      </c>
      <c r="E114" s="230" t="s">
        <v>753</v>
      </c>
      <c r="F114" s="16" t="s">
        <v>52</v>
      </c>
      <c r="G114" s="52">
        <f>VLOOKUP(F114,'D-Total 2025'!A:C,3,0)</f>
        <v>54531</v>
      </c>
      <c r="H114" s="190">
        <f>G114+G115+G116</f>
        <v>123324</v>
      </c>
    </row>
    <row r="115" spans="1:8" s="12" customFormat="1" ht="16.5" customHeight="1">
      <c r="A115" s="234"/>
      <c r="B115" s="179"/>
      <c r="C115" s="150"/>
      <c r="D115" s="155"/>
      <c r="E115" s="231"/>
      <c r="F115" s="50" t="s">
        <v>119</v>
      </c>
      <c r="G115" s="52">
        <f>VLOOKUP(F115,'D-Total 2025'!A:C,3,0)</f>
        <v>56941</v>
      </c>
      <c r="H115" s="152"/>
    </row>
    <row r="116" spans="1:8" s="12" customFormat="1" ht="16.5" customHeight="1" thickBot="1">
      <c r="A116" s="235"/>
      <c r="B116" s="179"/>
      <c r="C116" s="244"/>
      <c r="D116" s="219"/>
      <c r="E116" s="232"/>
      <c r="F116" s="20" t="s">
        <v>1273</v>
      </c>
      <c r="G116" s="33">
        <f>VLOOKUP(F116,'D-Total 2025'!A:C,3,0)</f>
        <v>11852</v>
      </c>
      <c r="H116" s="189"/>
    </row>
    <row r="117" spans="1:8" s="12" customFormat="1" ht="16.5" customHeight="1">
      <c r="A117" s="235"/>
      <c r="B117" s="179"/>
      <c r="C117" s="246" t="s">
        <v>7</v>
      </c>
      <c r="D117" s="247" t="s">
        <v>8</v>
      </c>
      <c r="E117" s="245" t="s">
        <v>753</v>
      </c>
      <c r="F117" s="19" t="s">
        <v>53</v>
      </c>
      <c r="G117" s="31">
        <f>VLOOKUP(F117,'D-Total 2025'!A:C,3,0)</f>
        <v>67216</v>
      </c>
      <c r="H117" s="188">
        <f>G117+G118+G119</f>
        <v>148891</v>
      </c>
    </row>
    <row r="118" spans="1:8" s="12" customFormat="1" ht="16.5" customHeight="1">
      <c r="A118" s="235"/>
      <c r="B118" s="179"/>
      <c r="C118" s="150"/>
      <c r="D118" s="155"/>
      <c r="E118" s="231"/>
      <c r="F118" s="50" t="s">
        <v>120</v>
      </c>
      <c r="G118" s="52">
        <f>VLOOKUP(F118,'D-Total 2025'!A:C,3,0)</f>
        <v>69823</v>
      </c>
      <c r="H118" s="152"/>
    </row>
    <row r="119" spans="1:8" s="12" customFormat="1" ht="16.5" customHeight="1" thickBot="1">
      <c r="A119" s="235"/>
      <c r="B119" s="179"/>
      <c r="C119" s="244"/>
      <c r="D119" s="219"/>
      <c r="E119" s="232"/>
      <c r="F119" s="20" t="s">
        <v>1273</v>
      </c>
      <c r="G119" s="33">
        <f>VLOOKUP(F119,'D-Total 2025'!A:C,3,0)</f>
        <v>11852</v>
      </c>
      <c r="H119" s="189"/>
    </row>
    <row r="120" spans="1:8" s="12" customFormat="1" ht="16.5" customHeight="1">
      <c r="A120" s="235"/>
      <c r="B120" s="179"/>
      <c r="C120" s="246" t="s">
        <v>0</v>
      </c>
      <c r="D120" s="247" t="s">
        <v>9</v>
      </c>
      <c r="E120" s="245" t="s">
        <v>754</v>
      </c>
      <c r="F120" s="19" t="s">
        <v>54</v>
      </c>
      <c r="G120" s="31">
        <f>VLOOKUP(F120,'D-Total 2025'!A:C,3,0)</f>
        <v>78499</v>
      </c>
      <c r="H120" s="188">
        <f>G120+G121+G122</f>
        <v>177386</v>
      </c>
    </row>
    <row r="121" spans="1:8" s="12" customFormat="1" ht="16.5" customHeight="1">
      <c r="A121" s="235"/>
      <c r="B121" s="179"/>
      <c r="C121" s="150"/>
      <c r="D121" s="155"/>
      <c r="E121" s="231"/>
      <c r="F121" s="50" t="s">
        <v>122</v>
      </c>
      <c r="G121" s="52">
        <f>VLOOKUP(F121,'D-Total 2025'!A:C,3,0)</f>
        <v>87035</v>
      </c>
      <c r="H121" s="152"/>
    </row>
    <row r="122" spans="1:8" s="12" customFormat="1" ht="16.5" customHeight="1" thickBot="1">
      <c r="A122" s="235"/>
      <c r="B122" s="179"/>
      <c r="C122" s="244"/>
      <c r="D122" s="219"/>
      <c r="E122" s="232"/>
      <c r="F122" s="20" t="s">
        <v>1273</v>
      </c>
      <c r="G122" s="33">
        <f>VLOOKUP(F122,'D-Total 2025'!A:C,3,0)</f>
        <v>11852</v>
      </c>
      <c r="H122" s="189"/>
    </row>
    <row r="123" spans="1:8" s="12" customFormat="1" ht="16.5" customHeight="1">
      <c r="A123" s="235"/>
      <c r="B123" s="179"/>
      <c r="C123" s="243" t="s">
        <v>10</v>
      </c>
      <c r="D123" s="216" t="s">
        <v>1</v>
      </c>
      <c r="E123" s="230" t="s">
        <v>754</v>
      </c>
      <c r="F123" s="16" t="s">
        <v>55</v>
      </c>
      <c r="G123" s="31">
        <f>VLOOKUP(F123,'D-Total 2025'!A:C,3,0)</f>
        <v>86721</v>
      </c>
      <c r="H123" s="188">
        <f>G123+G124+G125</f>
        <v>217868</v>
      </c>
    </row>
    <row r="124" spans="1:8" s="12" customFormat="1" ht="16.5" customHeight="1">
      <c r="A124" s="236"/>
      <c r="B124" s="179"/>
      <c r="C124" s="150"/>
      <c r="D124" s="155"/>
      <c r="E124" s="231"/>
      <c r="F124" s="50" t="s">
        <v>123</v>
      </c>
      <c r="G124" s="52">
        <f>VLOOKUP(F124,'D-Total 2025'!A:C,3,0)</f>
        <v>119295</v>
      </c>
      <c r="H124" s="152"/>
    </row>
    <row r="125" spans="1:8" s="12" customFormat="1" ht="16.5" customHeight="1" thickBot="1">
      <c r="A125" s="237"/>
      <c r="B125" s="180"/>
      <c r="C125" s="244"/>
      <c r="D125" s="219"/>
      <c r="E125" s="232"/>
      <c r="F125" s="20" t="s">
        <v>1273</v>
      </c>
      <c r="G125" s="33">
        <f>VLOOKUP(F125,'D-Total 2025'!A:C,3,0)</f>
        <v>11852</v>
      </c>
      <c r="H125" s="189"/>
    </row>
    <row r="126" spans="1:8" s="12" customFormat="1" ht="16.5" customHeight="1">
      <c r="A126" s="233"/>
      <c r="B126" s="176" t="s">
        <v>769</v>
      </c>
      <c r="C126" s="149" t="s">
        <v>2</v>
      </c>
      <c r="D126" s="154" t="s">
        <v>3</v>
      </c>
      <c r="E126" s="238" t="s">
        <v>4</v>
      </c>
      <c r="F126" s="19" t="s">
        <v>41</v>
      </c>
      <c r="G126" s="31">
        <f>VLOOKUP(F126,'D-Total 2025'!A:C,3,0)</f>
        <v>28362</v>
      </c>
      <c r="H126" s="188">
        <f>G126+G127+G128</f>
        <v>97155</v>
      </c>
    </row>
    <row r="127" spans="1:8" s="12" customFormat="1" ht="16.5" customHeight="1">
      <c r="A127" s="234"/>
      <c r="B127" s="179"/>
      <c r="C127" s="150"/>
      <c r="D127" s="155"/>
      <c r="E127" s="231"/>
      <c r="F127" s="50" t="s">
        <v>119</v>
      </c>
      <c r="G127" s="52">
        <f>VLOOKUP(F127,'D-Total 2025'!A:C,3,0)</f>
        <v>56941</v>
      </c>
      <c r="H127" s="152"/>
    </row>
    <row r="128" spans="1:8" s="12" customFormat="1" ht="16.5" customHeight="1" thickBot="1">
      <c r="A128" s="235"/>
      <c r="B128" s="179"/>
      <c r="C128" s="156"/>
      <c r="D128" s="184"/>
      <c r="E128" s="239"/>
      <c r="F128" s="20" t="s">
        <v>1272</v>
      </c>
      <c r="G128" s="33">
        <f>VLOOKUP(F128,'D-Total 2025'!A:C,3,0)</f>
        <v>11852</v>
      </c>
      <c r="H128" s="189"/>
    </row>
    <row r="129" spans="1:8" s="12" customFormat="1" ht="16.5" customHeight="1">
      <c r="A129" s="235"/>
      <c r="B129" s="179"/>
      <c r="C129" s="149" t="s">
        <v>7</v>
      </c>
      <c r="D129" s="154" t="s">
        <v>8</v>
      </c>
      <c r="E129" s="238" t="s">
        <v>4</v>
      </c>
      <c r="F129" s="19" t="s">
        <v>42</v>
      </c>
      <c r="G129" s="31">
        <f>VLOOKUP(F129,'D-Total 2025'!A:C,3,0)</f>
        <v>31393</v>
      </c>
      <c r="H129" s="188">
        <f>G129+G130+G131</f>
        <v>113068</v>
      </c>
    </row>
    <row r="130" spans="1:8" s="12" customFormat="1" ht="16.5" customHeight="1">
      <c r="A130" s="235"/>
      <c r="B130" s="179"/>
      <c r="C130" s="150"/>
      <c r="D130" s="155"/>
      <c r="E130" s="231"/>
      <c r="F130" s="50" t="s">
        <v>120</v>
      </c>
      <c r="G130" s="52">
        <f>VLOOKUP(F130,'D-Total 2025'!A:C,3,0)</f>
        <v>69823</v>
      </c>
      <c r="H130" s="152"/>
    </row>
    <row r="131" spans="1:8" s="12" customFormat="1" ht="16.5" customHeight="1" thickBot="1">
      <c r="A131" s="235"/>
      <c r="B131" s="179"/>
      <c r="C131" s="156"/>
      <c r="D131" s="184"/>
      <c r="E131" s="239"/>
      <c r="F131" s="20" t="s">
        <v>1272</v>
      </c>
      <c r="G131" s="33">
        <f>VLOOKUP(F131,'D-Total 2025'!A:C,3,0)</f>
        <v>11852</v>
      </c>
      <c r="H131" s="189"/>
    </row>
    <row r="132" spans="1:8" s="12" customFormat="1" ht="16.5" customHeight="1">
      <c r="A132" s="235"/>
      <c r="B132" s="179"/>
      <c r="C132" s="149" t="s">
        <v>0</v>
      </c>
      <c r="D132" s="154" t="s">
        <v>9</v>
      </c>
      <c r="E132" s="238" t="s">
        <v>752</v>
      </c>
      <c r="F132" s="19" t="s">
        <v>43</v>
      </c>
      <c r="G132" s="31">
        <f>VLOOKUP(F132,'D-Total 2025'!A:C,3,0)</f>
        <v>34316</v>
      </c>
      <c r="H132" s="188">
        <f>G132+G133+G134</f>
        <v>133203</v>
      </c>
    </row>
    <row r="133" spans="1:8" s="12" customFormat="1" ht="16.5" customHeight="1">
      <c r="A133" s="235"/>
      <c r="B133" s="179"/>
      <c r="C133" s="150"/>
      <c r="D133" s="155"/>
      <c r="E133" s="231"/>
      <c r="F133" s="50" t="s">
        <v>122</v>
      </c>
      <c r="G133" s="52">
        <f>VLOOKUP(F133,'D-Total 2025'!A:C,3,0)</f>
        <v>87035</v>
      </c>
      <c r="H133" s="152"/>
    </row>
    <row r="134" spans="1:8" s="12" customFormat="1" ht="16.5" customHeight="1" thickBot="1">
      <c r="A134" s="235"/>
      <c r="B134" s="179"/>
      <c r="C134" s="156"/>
      <c r="D134" s="184"/>
      <c r="E134" s="239"/>
      <c r="F134" s="20" t="s">
        <v>1272</v>
      </c>
      <c r="G134" s="33">
        <f>VLOOKUP(F134,'D-Total 2025'!A:C,3,0)</f>
        <v>11852</v>
      </c>
      <c r="H134" s="189"/>
    </row>
    <row r="135" spans="1:8" s="12" customFormat="1" ht="16.5" customHeight="1">
      <c r="A135" s="235"/>
      <c r="B135" s="179"/>
      <c r="C135" s="150" t="s">
        <v>10</v>
      </c>
      <c r="D135" s="155" t="s">
        <v>1</v>
      </c>
      <c r="E135" s="231" t="s">
        <v>752</v>
      </c>
      <c r="F135" s="16" t="s">
        <v>44</v>
      </c>
      <c r="G135" s="31">
        <f>VLOOKUP(F135,'D-Total 2025'!A:C,3,0)</f>
        <v>37564</v>
      </c>
      <c r="H135" s="188">
        <f>G135+G136+G137</f>
        <v>168711</v>
      </c>
    </row>
    <row r="136" spans="1:8" s="12" customFormat="1" ht="16.5" customHeight="1">
      <c r="A136" s="236"/>
      <c r="B136" s="179"/>
      <c r="C136" s="150"/>
      <c r="D136" s="155"/>
      <c r="E136" s="231"/>
      <c r="F136" s="50" t="s">
        <v>123</v>
      </c>
      <c r="G136" s="52">
        <f>VLOOKUP(F136,'D-Total 2025'!A:C,3,0)</f>
        <v>119295</v>
      </c>
      <c r="H136" s="152"/>
    </row>
    <row r="137" spans="1:8" s="12" customFormat="1" ht="16.5" customHeight="1" thickBot="1">
      <c r="A137" s="237"/>
      <c r="B137" s="180"/>
      <c r="C137" s="156"/>
      <c r="D137" s="184"/>
      <c r="E137" s="239"/>
      <c r="F137" s="20" t="s">
        <v>1272</v>
      </c>
      <c r="G137" s="33">
        <f>VLOOKUP(F137,'D-Total 2025'!A:C,3,0)</f>
        <v>11852</v>
      </c>
      <c r="H137" s="189"/>
    </row>
    <row r="138" spans="1:8" s="12" customFormat="1" ht="16.5" customHeight="1">
      <c r="A138" s="225"/>
      <c r="B138" s="176" t="s">
        <v>770</v>
      </c>
      <c r="C138" s="149">
        <v>3.4</v>
      </c>
      <c r="D138" s="248">
        <v>4</v>
      </c>
      <c r="E138" s="249" t="s">
        <v>11</v>
      </c>
      <c r="F138" s="19" t="s">
        <v>35</v>
      </c>
      <c r="G138" s="31">
        <f>VLOOKUP(F138,'D-Total 2025'!A:C,3,0)</f>
        <v>66581</v>
      </c>
      <c r="H138" s="188">
        <f>G138+G139+G140</f>
        <v>148256</v>
      </c>
    </row>
    <row r="139" spans="1:8" s="12" customFormat="1" ht="16.5" customHeight="1">
      <c r="A139" s="226"/>
      <c r="B139" s="179"/>
      <c r="C139" s="150"/>
      <c r="D139" s="240"/>
      <c r="E139" s="241"/>
      <c r="F139" s="50" t="s">
        <v>120</v>
      </c>
      <c r="G139" s="52">
        <f>VLOOKUP(F139,'D-Total 2025'!A:C,3,0)</f>
        <v>69823</v>
      </c>
      <c r="H139" s="152"/>
    </row>
    <row r="140" spans="1:8" s="12" customFormat="1" ht="16.5" customHeight="1" thickBot="1">
      <c r="A140" s="227"/>
      <c r="B140" s="179"/>
      <c r="C140" s="150"/>
      <c r="D140" s="240"/>
      <c r="E140" s="241"/>
      <c r="F140" s="14" t="s">
        <v>1271</v>
      </c>
      <c r="G140" s="33">
        <f>VLOOKUP(F140,'D-Total 2025'!A:C,3,0)</f>
        <v>11852</v>
      </c>
      <c r="H140" s="189"/>
    </row>
    <row r="141" spans="1:8" s="12" customFormat="1" ht="16.5" customHeight="1">
      <c r="A141" s="227"/>
      <c r="B141" s="179"/>
      <c r="C141" s="185">
        <v>5</v>
      </c>
      <c r="D141" s="154">
        <v>5.5</v>
      </c>
      <c r="E141" s="249" t="s">
        <v>11</v>
      </c>
      <c r="F141" s="19" t="s">
        <v>36</v>
      </c>
      <c r="G141" s="31">
        <f>VLOOKUP(F141,'D-Total 2025'!A:C,3,0)</f>
        <v>72109</v>
      </c>
      <c r="H141" s="188">
        <f>G141+G142+G143</f>
        <v>170996</v>
      </c>
    </row>
    <row r="142" spans="1:8" s="12" customFormat="1" ht="16.5" customHeight="1">
      <c r="A142" s="227"/>
      <c r="B142" s="179"/>
      <c r="C142" s="186"/>
      <c r="D142" s="155"/>
      <c r="E142" s="241"/>
      <c r="F142" s="50" t="s">
        <v>122</v>
      </c>
      <c r="G142" s="52">
        <f>VLOOKUP(F142,'D-Total 2025'!A:C,3,0)</f>
        <v>87035</v>
      </c>
      <c r="H142" s="152"/>
    </row>
    <row r="143" spans="1:8" s="12" customFormat="1" ht="16.5" customHeight="1" thickBot="1">
      <c r="A143" s="227"/>
      <c r="B143" s="179"/>
      <c r="C143" s="187"/>
      <c r="D143" s="184"/>
      <c r="E143" s="242"/>
      <c r="F143" s="20" t="s">
        <v>1271</v>
      </c>
      <c r="G143" s="33">
        <f>VLOOKUP(F143,'D-Total 2025'!A:C,3,0)</f>
        <v>11852</v>
      </c>
      <c r="H143" s="189"/>
    </row>
    <row r="144" spans="1:8" s="12" customFormat="1" ht="16.5" customHeight="1">
      <c r="A144" s="227"/>
      <c r="B144" s="179"/>
      <c r="C144" s="150">
        <v>5.7</v>
      </c>
      <c r="D144" s="240">
        <v>7</v>
      </c>
      <c r="E144" s="241" t="s">
        <v>12</v>
      </c>
      <c r="F144" s="16" t="s">
        <v>37</v>
      </c>
      <c r="G144" s="31">
        <f>VLOOKUP(F144,'D-Total 2025'!A:C,3,0)</f>
        <v>73098</v>
      </c>
      <c r="H144" s="188">
        <f>G144+G145+G146</f>
        <v>204245</v>
      </c>
    </row>
    <row r="145" spans="1:8" s="12" customFormat="1" ht="16.5" customHeight="1">
      <c r="A145" s="229"/>
      <c r="B145" s="179"/>
      <c r="C145" s="150"/>
      <c r="D145" s="240"/>
      <c r="E145" s="241"/>
      <c r="F145" s="50" t="s">
        <v>123</v>
      </c>
      <c r="G145" s="52">
        <f>VLOOKUP(F145,'D-Total 2025'!A:C,3,0)</f>
        <v>119295</v>
      </c>
      <c r="H145" s="152"/>
    </row>
    <row r="146" spans="1:8" s="12" customFormat="1" ht="16.5" customHeight="1" thickBot="1">
      <c r="A146" s="228"/>
      <c r="B146" s="180"/>
      <c r="C146" s="150"/>
      <c r="D146" s="240"/>
      <c r="E146" s="242"/>
      <c r="F146" s="20" t="s">
        <v>1271</v>
      </c>
      <c r="G146" s="33">
        <f>VLOOKUP(F146,'D-Total 2025'!A:C,3,0)</f>
        <v>11852</v>
      </c>
      <c r="H146" s="189"/>
    </row>
    <row r="147" spans="1:8" s="12" customFormat="1" ht="16.5" customHeight="1">
      <c r="A147" s="225"/>
      <c r="B147" s="176" t="s">
        <v>771</v>
      </c>
      <c r="C147" s="149">
        <v>2.5</v>
      </c>
      <c r="D147" s="154">
        <v>3.2</v>
      </c>
      <c r="E147" s="169" t="s">
        <v>15</v>
      </c>
      <c r="F147" s="34" t="s">
        <v>45</v>
      </c>
      <c r="G147" s="31">
        <f>VLOOKUP(F147,'D-Total 2025'!A:C,3,0)</f>
        <v>45149</v>
      </c>
      <c r="H147" s="188">
        <f>G147+G148+G149+G150</f>
        <v>142299</v>
      </c>
    </row>
    <row r="148" spans="1:8" s="12" customFormat="1" ht="16.5" customHeight="1">
      <c r="A148" s="226"/>
      <c r="B148" s="179"/>
      <c r="C148" s="150"/>
      <c r="D148" s="155"/>
      <c r="E148" s="170"/>
      <c r="F148" s="50" t="s">
        <v>119</v>
      </c>
      <c r="G148" s="52">
        <f>VLOOKUP(F148,'D-Total 2025'!A:C,3,0)</f>
        <v>56941</v>
      </c>
      <c r="H148" s="190"/>
    </row>
    <row r="149" spans="1:8" s="12" customFormat="1" ht="16.5" customHeight="1">
      <c r="A149" s="227"/>
      <c r="B149" s="179"/>
      <c r="C149" s="150"/>
      <c r="D149" s="155"/>
      <c r="E149" s="170"/>
      <c r="F149" s="17" t="s">
        <v>19</v>
      </c>
      <c r="G149" s="32">
        <f>VLOOKUP(F149,'D-Total 2025'!A:C,3,0)</f>
        <v>28357</v>
      </c>
      <c r="H149" s="191"/>
    </row>
    <row r="150" spans="1:8" s="12" customFormat="1" ht="16.5" customHeight="1" thickBot="1">
      <c r="A150" s="227"/>
      <c r="B150" s="179"/>
      <c r="C150" s="156"/>
      <c r="D150" s="184"/>
      <c r="E150" s="171"/>
      <c r="F150" s="20" t="s">
        <v>1273</v>
      </c>
      <c r="G150" s="33">
        <f>VLOOKUP(F150,'D-Total 2025'!A:C,3,0)</f>
        <v>11852</v>
      </c>
      <c r="H150" s="189"/>
    </row>
    <row r="151" spans="1:8" s="12" customFormat="1" ht="16.5" customHeight="1">
      <c r="A151" s="227"/>
      <c r="B151" s="179"/>
      <c r="C151" s="149">
        <v>3.4</v>
      </c>
      <c r="D151" s="154">
        <v>4.2</v>
      </c>
      <c r="E151" s="169" t="s">
        <v>15</v>
      </c>
      <c r="F151" s="34" t="s">
        <v>46</v>
      </c>
      <c r="G151" s="31">
        <f>VLOOKUP(F151,'D-Total 2025'!A:C,3,0)</f>
        <v>48413</v>
      </c>
      <c r="H151" s="188">
        <f>G151+G152+G153+G154</f>
        <v>158445</v>
      </c>
    </row>
    <row r="152" spans="1:8" s="12" customFormat="1" ht="16.5" customHeight="1">
      <c r="A152" s="227"/>
      <c r="B152" s="179"/>
      <c r="C152" s="150"/>
      <c r="D152" s="155"/>
      <c r="E152" s="170"/>
      <c r="F152" s="50" t="s">
        <v>120</v>
      </c>
      <c r="G152" s="52">
        <f>VLOOKUP(F152,'D-Total 2025'!A:C,3,0)</f>
        <v>69823</v>
      </c>
      <c r="H152" s="190"/>
    </row>
    <row r="153" spans="1:8" s="12" customFormat="1" ht="16.5" customHeight="1">
      <c r="A153" s="227"/>
      <c r="B153" s="179"/>
      <c r="C153" s="150"/>
      <c r="D153" s="155"/>
      <c r="E153" s="170"/>
      <c r="F153" s="17" t="s">
        <v>19</v>
      </c>
      <c r="G153" s="32">
        <f>VLOOKUP(F153,'D-Total 2025'!A:C,3,0)</f>
        <v>28357</v>
      </c>
      <c r="H153" s="191"/>
    </row>
    <row r="154" spans="1:8" s="12" customFormat="1" ht="16.5" customHeight="1" thickBot="1">
      <c r="A154" s="227"/>
      <c r="B154" s="179"/>
      <c r="C154" s="156"/>
      <c r="D154" s="184"/>
      <c r="E154" s="171"/>
      <c r="F154" s="20" t="s">
        <v>1273</v>
      </c>
      <c r="G154" s="33">
        <f>VLOOKUP(F154,'D-Total 2025'!A:C,3,0)</f>
        <v>11852</v>
      </c>
      <c r="H154" s="189"/>
    </row>
    <row r="155" spans="1:8" s="12" customFormat="1" ht="16.5" customHeight="1">
      <c r="A155" s="227"/>
      <c r="B155" s="179"/>
      <c r="C155" s="185">
        <v>5</v>
      </c>
      <c r="D155" s="154">
        <v>5.8</v>
      </c>
      <c r="E155" s="169" t="s">
        <v>15</v>
      </c>
      <c r="F155" s="34" t="s">
        <v>47</v>
      </c>
      <c r="G155" s="31">
        <f>VLOOKUP(F155,'D-Total 2025'!A:C,3,0)</f>
        <v>50948</v>
      </c>
      <c r="H155" s="188">
        <f>G155+G156+G157+G158</f>
        <v>178192</v>
      </c>
    </row>
    <row r="156" spans="1:8" s="12" customFormat="1" ht="16.5" customHeight="1">
      <c r="A156" s="227"/>
      <c r="B156" s="179"/>
      <c r="C156" s="186"/>
      <c r="D156" s="155"/>
      <c r="E156" s="170"/>
      <c r="F156" s="50" t="s">
        <v>122</v>
      </c>
      <c r="G156" s="52">
        <f>VLOOKUP(F156,'D-Total 2025'!A:C,3,0)</f>
        <v>87035</v>
      </c>
      <c r="H156" s="190"/>
    </row>
    <row r="157" spans="1:8" s="12" customFormat="1" ht="16.5" customHeight="1">
      <c r="A157" s="227"/>
      <c r="B157" s="179"/>
      <c r="C157" s="186"/>
      <c r="D157" s="155"/>
      <c r="E157" s="170"/>
      <c r="F157" s="17" t="s">
        <v>19</v>
      </c>
      <c r="G157" s="32">
        <f>VLOOKUP(F157,'D-Total 2025'!A:C,3,0)</f>
        <v>28357</v>
      </c>
      <c r="H157" s="191"/>
    </row>
    <row r="158" spans="1:8" s="12" customFormat="1" ht="16.5" customHeight="1" thickBot="1">
      <c r="A158" s="227"/>
      <c r="B158" s="179"/>
      <c r="C158" s="187"/>
      <c r="D158" s="184"/>
      <c r="E158" s="171"/>
      <c r="F158" s="20" t="s">
        <v>1273</v>
      </c>
      <c r="G158" s="33">
        <f>VLOOKUP(F158,'D-Total 2025'!A:C,3,0)</f>
        <v>11852</v>
      </c>
      <c r="H158" s="189"/>
    </row>
    <row r="159" spans="1:8" s="12" customFormat="1" ht="16.5" customHeight="1">
      <c r="A159" s="227"/>
      <c r="B159" s="179"/>
      <c r="C159" s="150">
        <v>5.7</v>
      </c>
      <c r="D159" s="240">
        <v>7</v>
      </c>
      <c r="E159" s="169" t="s">
        <v>15</v>
      </c>
      <c r="F159" s="18" t="s">
        <v>48</v>
      </c>
      <c r="G159" s="31">
        <f>VLOOKUP(F159,'D-Total 2025'!A:C,3,0)</f>
        <v>54294</v>
      </c>
      <c r="H159" s="188">
        <f>G159+G160+G161+G162</f>
        <v>213798</v>
      </c>
    </row>
    <row r="160" spans="1:8" s="12" customFormat="1" ht="16.5" customHeight="1">
      <c r="A160" s="227"/>
      <c r="B160" s="179"/>
      <c r="C160" s="150"/>
      <c r="D160" s="240"/>
      <c r="E160" s="170"/>
      <c r="F160" s="50" t="s">
        <v>123</v>
      </c>
      <c r="G160" s="52">
        <f>VLOOKUP(F160,'D-Total 2025'!A:C,3,0)</f>
        <v>119295</v>
      </c>
      <c r="H160" s="190"/>
    </row>
    <row r="161" spans="1:8" s="12" customFormat="1" ht="16.5" customHeight="1">
      <c r="A161" s="227"/>
      <c r="B161" s="179"/>
      <c r="C161" s="150"/>
      <c r="D161" s="240"/>
      <c r="E161" s="170"/>
      <c r="F161" s="17" t="s">
        <v>19</v>
      </c>
      <c r="G161" s="32">
        <f>VLOOKUP(F161,'D-Total 2025'!A:C,3,0)</f>
        <v>28357</v>
      </c>
      <c r="H161" s="191"/>
    </row>
    <row r="162" spans="1:8" s="12" customFormat="1" ht="16.5" customHeight="1" thickBot="1">
      <c r="A162" s="228"/>
      <c r="B162" s="180"/>
      <c r="C162" s="156"/>
      <c r="D162" s="250"/>
      <c r="E162" s="171"/>
      <c r="F162" s="20" t="s">
        <v>1273</v>
      </c>
      <c r="G162" s="33">
        <f>VLOOKUP(F162,'D-Total 2025'!A:C,3,0)</f>
        <v>11852</v>
      </c>
      <c r="H162" s="189"/>
    </row>
    <row r="163" spans="1:8" s="12" customFormat="1" ht="16.5" customHeight="1">
      <c r="A163" s="225"/>
      <c r="B163" s="176" t="s">
        <v>772</v>
      </c>
      <c r="C163" s="149">
        <v>3.5</v>
      </c>
      <c r="D163" s="154">
        <v>4.2</v>
      </c>
      <c r="E163" s="169" t="s">
        <v>13</v>
      </c>
      <c r="F163" s="19" t="s">
        <v>38</v>
      </c>
      <c r="G163" s="31">
        <f>VLOOKUP(F163,'D-Total 2025'!A:C,3,0)</f>
        <v>45510</v>
      </c>
      <c r="H163" s="188">
        <f>G163+G164+G165+G166</f>
        <v>155874</v>
      </c>
    </row>
    <row r="164" spans="1:8" s="12" customFormat="1" ht="16.5" customHeight="1">
      <c r="A164" s="226"/>
      <c r="B164" s="179"/>
      <c r="C164" s="150"/>
      <c r="D164" s="155"/>
      <c r="E164" s="170"/>
      <c r="F164" s="50" t="s">
        <v>120</v>
      </c>
      <c r="G164" s="52">
        <f>VLOOKUP(F164,'D-Total 2025'!A:C,3,0)</f>
        <v>69823</v>
      </c>
      <c r="H164" s="190"/>
    </row>
    <row r="165" spans="1:8" s="12" customFormat="1" ht="16.5" customHeight="1">
      <c r="A165" s="227"/>
      <c r="B165" s="179"/>
      <c r="C165" s="150"/>
      <c r="D165" s="155"/>
      <c r="E165" s="170"/>
      <c r="F165" s="15" t="s">
        <v>56</v>
      </c>
      <c r="G165" s="32">
        <f>VLOOKUP(F165,'D-Total 2025'!A:C,3,0)</f>
        <v>28689</v>
      </c>
      <c r="H165" s="191"/>
    </row>
    <row r="166" spans="1:8" s="12" customFormat="1" ht="16.5" customHeight="1" thickBot="1">
      <c r="A166" s="227"/>
      <c r="B166" s="179"/>
      <c r="C166" s="156"/>
      <c r="D166" s="184"/>
      <c r="E166" s="171"/>
      <c r="F166" s="20" t="s">
        <v>1272</v>
      </c>
      <c r="G166" s="33">
        <f>VLOOKUP(F166,'D-Total 2025'!A:C,3,0)</f>
        <v>11852</v>
      </c>
      <c r="H166" s="189"/>
    </row>
    <row r="167" spans="1:8" s="12" customFormat="1" ht="16.5" customHeight="1">
      <c r="A167" s="227"/>
      <c r="B167" s="179"/>
      <c r="C167" s="185">
        <v>5</v>
      </c>
      <c r="D167" s="248">
        <v>6</v>
      </c>
      <c r="E167" s="169" t="s">
        <v>13</v>
      </c>
      <c r="F167" s="19" t="s">
        <v>39</v>
      </c>
      <c r="G167" s="31">
        <f>VLOOKUP(F167,'D-Total 2025'!A:C,3,0)</f>
        <v>51542</v>
      </c>
      <c r="H167" s="188">
        <f>G167+G168+G169+G170</f>
        <v>179118</v>
      </c>
    </row>
    <row r="168" spans="1:8" s="12" customFormat="1" ht="16.5" customHeight="1">
      <c r="A168" s="227"/>
      <c r="B168" s="179"/>
      <c r="C168" s="186"/>
      <c r="D168" s="240"/>
      <c r="E168" s="170"/>
      <c r="F168" s="50" t="s">
        <v>122</v>
      </c>
      <c r="G168" s="52">
        <f>VLOOKUP(F168,'D-Total 2025'!A:C,3,0)</f>
        <v>87035</v>
      </c>
      <c r="H168" s="190"/>
    </row>
    <row r="169" spans="1:8" s="12" customFormat="1" ht="16.5" customHeight="1">
      <c r="A169" s="227"/>
      <c r="B169" s="179"/>
      <c r="C169" s="186"/>
      <c r="D169" s="240"/>
      <c r="E169" s="170"/>
      <c r="F169" s="15" t="s">
        <v>56</v>
      </c>
      <c r="G169" s="32">
        <f>VLOOKUP(F169,'D-Total 2025'!A:C,3,0)</f>
        <v>28689</v>
      </c>
      <c r="H169" s="191"/>
    </row>
    <row r="170" spans="1:8" s="12" customFormat="1" ht="16.5" customHeight="1" thickBot="1">
      <c r="A170" s="227"/>
      <c r="B170" s="179"/>
      <c r="C170" s="187"/>
      <c r="D170" s="250"/>
      <c r="E170" s="171"/>
      <c r="F170" s="20" t="s">
        <v>1272</v>
      </c>
      <c r="G170" s="33">
        <f>VLOOKUP(F170,'D-Total 2025'!A:C,3,0)</f>
        <v>11852</v>
      </c>
      <c r="H170" s="189"/>
    </row>
    <row r="171" spans="1:8" s="12" customFormat="1" ht="16.5" customHeight="1">
      <c r="A171" s="227"/>
      <c r="B171" s="179"/>
      <c r="C171" s="150">
        <v>5.7</v>
      </c>
      <c r="D171" s="240">
        <v>7</v>
      </c>
      <c r="E171" s="169" t="s">
        <v>13</v>
      </c>
      <c r="F171" s="16" t="s">
        <v>40</v>
      </c>
      <c r="G171" s="31">
        <f>VLOOKUP(F171,'D-Total 2025'!A:C,3,0)</f>
        <v>54743</v>
      </c>
      <c r="H171" s="188">
        <f>G171+G172+G173+G174</f>
        <v>214579</v>
      </c>
    </row>
    <row r="172" spans="1:8" s="12" customFormat="1" ht="16.5" customHeight="1">
      <c r="A172" s="227"/>
      <c r="B172" s="179"/>
      <c r="C172" s="150"/>
      <c r="D172" s="240"/>
      <c r="E172" s="170"/>
      <c r="F172" s="50" t="s">
        <v>123</v>
      </c>
      <c r="G172" s="52">
        <f>VLOOKUP(F172,'D-Total 2025'!A:C,3,0)</f>
        <v>119295</v>
      </c>
      <c r="H172" s="190"/>
    </row>
    <row r="173" spans="1:8" s="12" customFormat="1" ht="16.5" customHeight="1">
      <c r="A173" s="227"/>
      <c r="B173" s="179"/>
      <c r="C173" s="150"/>
      <c r="D173" s="240"/>
      <c r="E173" s="170"/>
      <c r="F173" s="15" t="s">
        <v>56</v>
      </c>
      <c r="G173" s="32">
        <f>VLOOKUP(F173,'D-Total 2025'!A:C,3,0)</f>
        <v>28689</v>
      </c>
      <c r="H173" s="191"/>
    </row>
    <row r="174" spans="1:8" s="12" customFormat="1" ht="16.5" customHeight="1" thickBot="1">
      <c r="A174" s="228"/>
      <c r="B174" s="180"/>
      <c r="C174" s="156"/>
      <c r="D174" s="250"/>
      <c r="E174" s="171"/>
      <c r="F174" s="20" t="s">
        <v>1272</v>
      </c>
      <c r="G174" s="33">
        <f>VLOOKUP(F174,'D-Total 2025'!A:C,3,0)</f>
        <v>11852</v>
      </c>
      <c r="H174" s="189"/>
    </row>
    <row r="175" spans="1:8" s="12" customFormat="1" ht="21" customHeight="1">
      <c r="A175" s="226"/>
      <c r="B175" s="179" t="s">
        <v>773</v>
      </c>
      <c r="C175" s="149">
        <v>3.4</v>
      </c>
      <c r="D175" s="248">
        <v>4</v>
      </c>
      <c r="E175" s="249" t="s">
        <v>20</v>
      </c>
      <c r="F175" s="19" t="s">
        <v>49</v>
      </c>
      <c r="G175" s="31">
        <f>VLOOKUP(F175,'D-Total 2025'!A:C,3,0)</f>
        <v>71828</v>
      </c>
      <c r="H175" s="188">
        <f>G175+G176+G177</f>
        <v>153503</v>
      </c>
    </row>
    <row r="176" spans="1:8" s="12" customFormat="1" ht="21" customHeight="1">
      <c r="A176" s="226"/>
      <c r="B176" s="179"/>
      <c r="C176" s="150"/>
      <c r="D176" s="240"/>
      <c r="E176" s="241"/>
      <c r="F176" s="50" t="s">
        <v>120</v>
      </c>
      <c r="G176" s="52">
        <f>VLOOKUP(F176,'D-Total 2025'!A:C,3,0)</f>
        <v>69823</v>
      </c>
      <c r="H176" s="152"/>
    </row>
    <row r="177" spans="1:8" s="12" customFormat="1" ht="21" customHeight="1" thickBot="1">
      <c r="A177" s="227"/>
      <c r="B177" s="179"/>
      <c r="C177" s="156"/>
      <c r="D177" s="250"/>
      <c r="E177" s="242"/>
      <c r="F177" s="20" t="s">
        <v>1271</v>
      </c>
      <c r="G177" s="33">
        <f>VLOOKUP(F177,'D-Total 2025'!A:C,3,0)</f>
        <v>11852</v>
      </c>
      <c r="H177" s="189"/>
    </row>
    <row r="178" spans="1:8" s="12" customFormat="1" ht="21" customHeight="1">
      <c r="A178" s="227"/>
      <c r="B178" s="179"/>
      <c r="C178" s="185">
        <v>5</v>
      </c>
      <c r="D178" s="248">
        <v>6</v>
      </c>
      <c r="E178" s="249" t="s">
        <v>20</v>
      </c>
      <c r="F178" s="19" t="s">
        <v>50</v>
      </c>
      <c r="G178" s="31">
        <f>VLOOKUP(F178,'D-Total 2025'!A:C,3,0)</f>
        <v>74649</v>
      </c>
      <c r="H178" s="188">
        <f>G178+G179+G180</f>
        <v>173536</v>
      </c>
    </row>
    <row r="179" spans="1:8" s="12" customFormat="1" ht="21" customHeight="1">
      <c r="A179" s="227"/>
      <c r="B179" s="179"/>
      <c r="C179" s="186"/>
      <c r="D179" s="240"/>
      <c r="E179" s="241"/>
      <c r="F179" s="50" t="s">
        <v>122</v>
      </c>
      <c r="G179" s="52">
        <f>VLOOKUP(F179,'D-Total 2025'!A:C,3,0)</f>
        <v>87035</v>
      </c>
      <c r="H179" s="152"/>
    </row>
    <row r="180" spans="1:8" s="12" customFormat="1" ht="21" customHeight="1" thickBot="1">
      <c r="A180" s="227"/>
      <c r="B180" s="179"/>
      <c r="C180" s="187"/>
      <c r="D180" s="250"/>
      <c r="E180" s="242"/>
      <c r="F180" s="20" t="s">
        <v>1271</v>
      </c>
      <c r="G180" s="33">
        <f>VLOOKUP(F180,'D-Total 2025'!A:C,3,0)</f>
        <v>11852</v>
      </c>
      <c r="H180" s="189"/>
    </row>
    <row r="181" spans="1:8" s="12" customFormat="1" ht="21" customHeight="1">
      <c r="A181" s="227"/>
      <c r="B181" s="179"/>
      <c r="C181" s="150">
        <v>5.7</v>
      </c>
      <c r="D181" s="155">
        <v>7.2</v>
      </c>
      <c r="E181" s="241" t="s">
        <v>21</v>
      </c>
      <c r="F181" s="16" t="s">
        <v>51</v>
      </c>
      <c r="G181" s="31">
        <f>VLOOKUP(F181,'D-Total 2025'!A:C,3,0)</f>
        <v>80126</v>
      </c>
      <c r="H181" s="188">
        <f>G181+G182+G183</f>
        <v>211273</v>
      </c>
    </row>
    <row r="182" spans="1:8" s="12" customFormat="1" ht="21" customHeight="1">
      <c r="A182" s="229"/>
      <c r="B182" s="179"/>
      <c r="C182" s="150"/>
      <c r="D182" s="155"/>
      <c r="E182" s="241"/>
      <c r="F182" s="50" t="s">
        <v>123</v>
      </c>
      <c r="G182" s="52">
        <f>VLOOKUP(F182,'D-Total 2025'!A:C,3,0)</f>
        <v>119295</v>
      </c>
      <c r="H182" s="152"/>
    </row>
    <row r="183" spans="1:8" s="12" customFormat="1" ht="21" customHeight="1" thickBot="1">
      <c r="A183" s="229"/>
      <c r="B183" s="180"/>
      <c r="C183" s="150"/>
      <c r="D183" s="155"/>
      <c r="E183" s="241"/>
      <c r="F183" s="14" t="s">
        <v>1271</v>
      </c>
      <c r="G183" s="33">
        <f>VLOOKUP(F183,'D-Total 2025'!A:C,3,0)</f>
        <v>11852</v>
      </c>
      <c r="H183" s="189"/>
    </row>
    <row r="184" spans="1:8" s="12" customFormat="1" ht="16.5" thickBot="1">
      <c r="A184" s="44" t="s">
        <v>932</v>
      </c>
      <c r="B184" s="45"/>
      <c r="C184" s="45"/>
      <c r="D184" s="45"/>
      <c r="E184" s="45"/>
      <c r="F184" s="46"/>
      <c r="G184" s="47"/>
      <c r="H184" s="48"/>
    </row>
    <row r="185" spans="1:8" s="12" customFormat="1" ht="21" customHeight="1">
      <c r="A185" s="144" t="s">
        <v>788</v>
      </c>
      <c r="B185" s="72" t="s">
        <v>930</v>
      </c>
      <c r="C185" s="251"/>
      <c r="D185" s="252"/>
      <c r="E185" s="253"/>
      <c r="F185" s="19" t="s">
        <v>214</v>
      </c>
      <c r="G185" s="31">
        <f>VLOOKUP(F185,'D-Total 2025'!A:C,3,0)</f>
        <v>13514</v>
      </c>
      <c r="H185" s="117"/>
    </row>
    <row r="186" spans="1:8" s="12" customFormat="1" ht="19.5" customHeight="1">
      <c r="A186" s="145"/>
      <c r="B186" s="78" t="s">
        <v>938</v>
      </c>
      <c r="C186" s="166" t="s">
        <v>937</v>
      </c>
      <c r="D186" s="167"/>
      <c r="E186" s="168"/>
      <c r="F186" s="16" t="s">
        <v>234</v>
      </c>
      <c r="G186" s="32">
        <f>VLOOKUP(F186,'D-Total 2025'!A:C,3,0)</f>
        <v>997</v>
      </c>
      <c r="H186" s="115"/>
    </row>
    <row r="187" spans="1:8" s="12" customFormat="1" ht="19.5" customHeight="1">
      <c r="A187" s="145"/>
      <c r="B187" s="78" t="s">
        <v>939</v>
      </c>
      <c r="C187" s="166" t="s">
        <v>937</v>
      </c>
      <c r="D187" s="167"/>
      <c r="E187" s="168"/>
      <c r="F187" s="16" t="s">
        <v>235</v>
      </c>
      <c r="G187" s="32">
        <f>VLOOKUP(F187,'D-Total 2025'!A:C,3,0)</f>
        <v>2105</v>
      </c>
      <c r="H187" s="115"/>
    </row>
    <row r="188" spans="1:8" s="12" customFormat="1" ht="20.100000000000001" customHeight="1">
      <c r="A188" s="145"/>
      <c r="B188" s="78" t="s">
        <v>931</v>
      </c>
      <c r="C188" s="166" t="s">
        <v>925</v>
      </c>
      <c r="D188" s="167"/>
      <c r="E188" s="168"/>
      <c r="F188" s="16" t="s">
        <v>518</v>
      </c>
      <c r="G188" s="32">
        <f>VLOOKUP(F188,'D-Total 2025'!A:C,3,0)</f>
        <v>332</v>
      </c>
      <c r="H188" s="115"/>
    </row>
    <row r="189" spans="1:8" s="12" customFormat="1" ht="20.100000000000001" customHeight="1">
      <c r="A189" s="145"/>
      <c r="B189" s="78" t="s">
        <v>926</v>
      </c>
      <c r="C189" s="166" t="s">
        <v>934</v>
      </c>
      <c r="D189" s="167"/>
      <c r="E189" s="168"/>
      <c r="F189" s="16" t="s">
        <v>681</v>
      </c>
      <c r="G189" s="32">
        <f>VLOOKUP(F189,'D-Total 2025'!A:C,3,0)</f>
        <v>3877</v>
      </c>
      <c r="H189" s="115"/>
    </row>
    <row r="190" spans="1:8" s="12" customFormat="1" ht="20.45" customHeight="1">
      <c r="A190" s="145"/>
      <c r="B190" s="78" t="s">
        <v>927</v>
      </c>
      <c r="C190" s="166"/>
      <c r="D190" s="167"/>
      <c r="E190" s="168"/>
      <c r="F190" s="16" t="s">
        <v>728</v>
      </c>
      <c r="G190" s="32">
        <f>VLOOKUP(F190,'D-Total 2025'!A:C,3,0)</f>
        <v>13625</v>
      </c>
      <c r="H190" s="115"/>
    </row>
    <row r="191" spans="1:8" s="12" customFormat="1" ht="20.45" customHeight="1" thickBot="1">
      <c r="A191" s="146"/>
      <c r="B191" s="76" t="s">
        <v>928</v>
      </c>
      <c r="C191" s="163"/>
      <c r="D191" s="164"/>
      <c r="E191" s="165"/>
      <c r="F191" s="20" t="s">
        <v>929</v>
      </c>
      <c r="G191" s="33">
        <f>VLOOKUP(F191,'D-Total 2025'!A:C,3,0)</f>
        <v>12965</v>
      </c>
      <c r="H191" s="118"/>
    </row>
    <row r="192" spans="1:8" s="12" customFormat="1" ht="19.5" customHeight="1">
      <c r="A192" s="124" t="s">
        <v>940</v>
      </c>
      <c r="B192" s="123"/>
      <c r="C192" s="93"/>
      <c r="D192" s="93"/>
      <c r="E192" s="93"/>
      <c r="F192" s="122"/>
      <c r="G192" s="29"/>
      <c r="H192" s="121"/>
    </row>
    <row r="193" spans="1:8" s="12" customFormat="1" ht="20.100000000000001" customHeight="1">
      <c r="A193" s="88" t="s">
        <v>935</v>
      </c>
      <c r="B193" s="92"/>
      <c r="C193" s="93"/>
      <c r="D193" s="93"/>
      <c r="E193" s="93"/>
      <c r="F193" s="122"/>
      <c r="G193" s="29"/>
      <c r="H193" s="121"/>
    </row>
    <row r="194" spans="1:8" s="12" customFormat="1" ht="21" customHeight="1" thickBot="1">
      <c r="A194" s="88" t="s">
        <v>936</v>
      </c>
      <c r="B194" s="92"/>
      <c r="C194" s="93"/>
      <c r="D194" s="93"/>
      <c r="E194" s="93"/>
      <c r="F194" s="122"/>
      <c r="G194" s="29"/>
      <c r="H194" s="121"/>
    </row>
    <row r="195" spans="1:8" s="12" customFormat="1" ht="16.5" thickBot="1">
      <c r="A195" s="44" t="s">
        <v>933</v>
      </c>
      <c r="B195" s="45"/>
      <c r="C195" s="45"/>
      <c r="D195" s="45"/>
      <c r="E195" s="45"/>
      <c r="F195" s="46"/>
      <c r="G195" s="47"/>
      <c r="H195" s="48"/>
    </row>
    <row r="196" spans="1:8" s="12" customFormat="1" ht="20.100000000000001" customHeight="1">
      <c r="A196" s="144" t="s">
        <v>788</v>
      </c>
      <c r="B196" s="78" t="s">
        <v>792</v>
      </c>
      <c r="C196" s="160"/>
      <c r="D196" s="161"/>
      <c r="E196" s="162"/>
      <c r="F196" s="16" t="s">
        <v>5</v>
      </c>
      <c r="G196" s="32">
        <f>VLOOKUP(F196,'D-Total 2025'!A:C,3,0)</f>
        <v>5206</v>
      </c>
      <c r="H196" s="115"/>
    </row>
    <row r="197" spans="1:8" s="12" customFormat="1" ht="20.100000000000001" customHeight="1">
      <c r="A197" s="145"/>
      <c r="B197" s="78" t="s">
        <v>785</v>
      </c>
      <c r="C197" s="160"/>
      <c r="D197" s="161"/>
      <c r="E197" s="162"/>
      <c r="F197" s="15" t="s">
        <v>1273</v>
      </c>
      <c r="G197" s="32">
        <f>VLOOKUP(F197,'D-Total 2025'!A:C,3,0)</f>
        <v>11852</v>
      </c>
      <c r="H197" s="30"/>
    </row>
    <row r="198" spans="1:8" s="12" customFormat="1" ht="20.100000000000001" customHeight="1">
      <c r="A198" s="145"/>
      <c r="B198" s="73" t="s">
        <v>786</v>
      </c>
      <c r="C198" s="160"/>
      <c r="D198" s="161"/>
      <c r="E198" s="162"/>
      <c r="F198" s="15" t="s">
        <v>1272</v>
      </c>
      <c r="G198" s="32">
        <f>VLOOKUP(F198,'D-Total 2025'!A:C,3,0)</f>
        <v>11852</v>
      </c>
      <c r="H198" s="30"/>
    </row>
    <row r="199" spans="1:8" s="12" customFormat="1" ht="20.100000000000001" customHeight="1">
      <c r="A199" s="145"/>
      <c r="B199" s="73" t="s">
        <v>787</v>
      </c>
      <c r="C199" s="160"/>
      <c r="D199" s="161"/>
      <c r="E199" s="162"/>
      <c r="F199" s="15" t="s">
        <v>1271</v>
      </c>
      <c r="G199" s="32">
        <f>VLOOKUP(F199,'D-Total 2025'!A:C,3,0)</f>
        <v>11852</v>
      </c>
      <c r="H199" s="30"/>
    </row>
    <row r="200" spans="1:8" s="12" customFormat="1" ht="20.100000000000001" customHeight="1">
      <c r="A200" s="145"/>
      <c r="B200" s="73" t="s">
        <v>793</v>
      </c>
      <c r="C200" s="157" t="s">
        <v>794</v>
      </c>
      <c r="D200" s="158"/>
      <c r="E200" s="159"/>
      <c r="F200" s="15" t="s">
        <v>6</v>
      </c>
      <c r="G200" s="32">
        <f>VLOOKUP(F200,'D-Total 2025'!A:C,3,0)</f>
        <v>14289</v>
      </c>
      <c r="H200" s="30"/>
    </row>
    <row r="201" spans="1:8" s="12" customFormat="1" ht="20.100000000000001" customHeight="1">
      <c r="A201" s="145"/>
      <c r="B201" s="73" t="s">
        <v>793</v>
      </c>
      <c r="C201" s="157" t="s">
        <v>795</v>
      </c>
      <c r="D201" s="158"/>
      <c r="E201" s="159"/>
      <c r="F201" s="15" t="s">
        <v>57</v>
      </c>
      <c r="G201" s="32">
        <f>VLOOKUP(F201,'D-Total 2025'!A:C,3,0)</f>
        <v>20714</v>
      </c>
      <c r="H201" s="30"/>
    </row>
    <row r="202" spans="1:8" s="12" customFormat="1" ht="20.100000000000001" customHeight="1">
      <c r="A202" s="145"/>
      <c r="B202" s="74" t="s">
        <v>789</v>
      </c>
      <c r="C202" s="157" t="s">
        <v>791</v>
      </c>
      <c r="D202" s="158"/>
      <c r="E202" s="159"/>
      <c r="F202" s="15" t="s">
        <v>246</v>
      </c>
      <c r="G202" s="32">
        <f>VLOOKUP(F202,'D-Total 2025'!A:C,3,0)</f>
        <v>9305</v>
      </c>
      <c r="H202" s="30"/>
    </row>
    <row r="203" spans="1:8" s="12" customFormat="1" ht="20.100000000000001" customHeight="1">
      <c r="A203" s="145"/>
      <c r="B203" s="74" t="s">
        <v>789</v>
      </c>
      <c r="C203" s="157" t="s">
        <v>790</v>
      </c>
      <c r="D203" s="158"/>
      <c r="E203" s="159"/>
      <c r="F203" s="15" t="s">
        <v>247</v>
      </c>
      <c r="G203" s="32">
        <f>VLOOKUP(F203,'D-Total 2025'!A:C,3,0)</f>
        <v>8419</v>
      </c>
      <c r="H203" s="119"/>
    </row>
    <row r="204" spans="1:8" s="12" customFormat="1" ht="20.100000000000001" customHeight="1">
      <c r="A204" s="145"/>
      <c r="B204" s="78" t="s">
        <v>927</v>
      </c>
      <c r="C204" s="157"/>
      <c r="D204" s="158"/>
      <c r="E204" s="159"/>
      <c r="F204" s="15" t="s">
        <v>1008</v>
      </c>
      <c r="G204" s="32">
        <f>VLOOKUP(F204,'D-Total 2025'!A:C,3,0)</f>
        <v>13875</v>
      </c>
      <c r="H204" s="119"/>
    </row>
    <row r="205" spans="1:8" s="12" customFormat="1" ht="20.100000000000001" customHeight="1" thickBot="1">
      <c r="A205" s="146"/>
      <c r="B205" s="73" t="s">
        <v>928</v>
      </c>
      <c r="C205" s="259"/>
      <c r="D205" s="260"/>
      <c r="E205" s="261"/>
      <c r="F205" s="56" t="s">
        <v>670</v>
      </c>
      <c r="G205" s="49">
        <f>VLOOKUP(F205,'D-Total 2025'!A:C,3,0)</f>
        <v>14521</v>
      </c>
      <c r="H205" s="116"/>
    </row>
    <row r="206" spans="1:8" s="12" customFormat="1" ht="20.100000000000001" customHeight="1">
      <c r="A206" s="233" t="s">
        <v>790</v>
      </c>
      <c r="B206" s="75" t="s">
        <v>767</v>
      </c>
      <c r="C206" s="251" t="s">
        <v>796</v>
      </c>
      <c r="D206" s="252"/>
      <c r="E206" s="253"/>
      <c r="F206" s="38" t="s">
        <v>56</v>
      </c>
      <c r="G206" s="31">
        <f>VLOOKUP(F206,'D-Total 2025'!A:C,3,0)</f>
        <v>28689</v>
      </c>
      <c r="H206" s="42"/>
    </row>
    <row r="207" spans="1:8" s="12" customFormat="1" ht="20.100000000000001" customHeight="1">
      <c r="A207" s="235"/>
      <c r="B207" s="74" t="s">
        <v>767</v>
      </c>
      <c r="C207" s="166" t="s">
        <v>798</v>
      </c>
      <c r="D207" s="167"/>
      <c r="E207" s="168"/>
      <c r="F207" s="39" t="s">
        <v>278</v>
      </c>
      <c r="G207" s="32">
        <f>VLOOKUP(F207,'D-Total 2025'!A:C,3,0)</f>
        <v>31348</v>
      </c>
      <c r="H207" s="30"/>
    </row>
    <row r="208" spans="1:8" s="12" customFormat="1" ht="20.100000000000001" customHeight="1">
      <c r="A208" s="235"/>
      <c r="B208" s="74" t="s">
        <v>767</v>
      </c>
      <c r="C208" s="166" t="s">
        <v>797</v>
      </c>
      <c r="D208" s="167"/>
      <c r="E208" s="168"/>
      <c r="F208" s="39" t="s">
        <v>273</v>
      </c>
      <c r="G208" s="32">
        <f>VLOOKUP(F208,'D-Total 2025'!A:C,3,0)</f>
        <v>39213</v>
      </c>
      <c r="H208" s="30"/>
    </row>
    <row r="209" spans="1:8" s="12" customFormat="1" ht="20.100000000000001" customHeight="1">
      <c r="A209" s="235"/>
      <c r="B209" s="74" t="s">
        <v>767</v>
      </c>
      <c r="C209" s="166" t="s">
        <v>799</v>
      </c>
      <c r="D209" s="167"/>
      <c r="E209" s="168"/>
      <c r="F209" s="39" t="s">
        <v>276</v>
      </c>
      <c r="G209" s="32">
        <f>VLOOKUP(F209,'D-Total 2025'!A:C,3,0)</f>
        <v>41650</v>
      </c>
      <c r="H209" s="30"/>
    </row>
    <row r="210" spans="1:8" s="12" customFormat="1" ht="20.100000000000001" customHeight="1">
      <c r="A210" s="235"/>
      <c r="B210" s="74" t="s">
        <v>767</v>
      </c>
      <c r="C210" s="166" t="s">
        <v>800</v>
      </c>
      <c r="D210" s="167"/>
      <c r="E210" s="168"/>
      <c r="F210" s="39" t="s">
        <v>277</v>
      </c>
      <c r="G210" s="32">
        <f>VLOOKUP(F210,'D-Total 2025'!A:C,3,0)</f>
        <v>60148</v>
      </c>
      <c r="H210" s="30"/>
    </row>
    <row r="211" spans="1:8" s="12" customFormat="1" ht="20.100000000000001" customHeight="1">
      <c r="A211" s="235"/>
      <c r="B211" s="74" t="s">
        <v>767</v>
      </c>
      <c r="C211" s="166" t="s">
        <v>823</v>
      </c>
      <c r="D211" s="167"/>
      <c r="E211" s="168"/>
      <c r="F211" s="39" t="s">
        <v>274</v>
      </c>
      <c r="G211" s="32">
        <f>VLOOKUP(F211,'D-Total 2025'!A:C,3,0)</f>
        <v>68234</v>
      </c>
      <c r="H211" s="70"/>
    </row>
    <row r="212" spans="1:8" s="12" customFormat="1" ht="20.100000000000001" customHeight="1">
      <c r="A212" s="235"/>
      <c r="B212" s="74" t="s">
        <v>767</v>
      </c>
      <c r="C212" s="166" t="s">
        <v>824</v>
      </c>
      <c r="D212" s="167"/>
      <c r="E212" s="168"/>
      <c r="F212" s="39" t="s">
        <v>275</v>
      </c>
      <c r="G212" s="32">
        <f>VLOOKUP(F212,'D-Total 2025'!A:C,3,0)</f>
        <v>78757</v>
      </c>
      <c r="H212" s="70"/>
    </row>
    <row r="213" spans="1:8" s="12" customFormat="1" ht="20.100000000000001" customHeight="1">
      <c r="A213" s="235"/>
      <c r="B213" s="73" t="s">
        <v>793</v>
      </c>
      <c r="C213" s="166" t="s">
        <v>801</v>
      </c>
      <c r="D213" s="167"/>
      <c r="E213" s="168"/>
      <c r="F213" s="39" t="s">
        <v>14</v>
      </c>
      <c r="G213" s="32">
        <f>VLOOKUP(F213,'D-Total 2025'!A:C,3,0)</f>
        <v>12295</v>
      </c>
      <c r="H213" s="30"/>
    </row>
    <row r="214" spans="1:8" s="12" customFormat="1" ht="20.100000000000001" customHeight="1">
      <c r="A214" s="235"/>
      <c r="B214" s="73" t="s">
        <v>793</v>
      </c>
      <c r="C214" s="166" t="s">
        <v>802</v>
      </c>
      <c r="D214" s="167"/>
      <c r="E214" s="168"/>
      <c r="F214" s="39" t="s">
        <v>231</v>
      </c>
      <c r="G214" s="32">
        <f>VLOOKUP(F214,'D-Total 2025'!A:C,3,0)</f>
        <v>12295</v>
      </c>
      <c r="H214" s="30"/>
    </row>
    <row r="215" spans="1:8" s="12" customFormat="1" ht="20.100000000000001" customHeight="1">
      <c r="A215" s="235"/>
      <c r="B215" s="73" t="s">
        <v>793</v>
      </c>
      <c r="C215" s="166" t="s">
        <v>803</v>
      </c>
      <c r="D215" s="167"/>
      <c r="E215" s="168"/>
      <c r="F215" s="39" t="s">
        <v>232</v>
      </c>
      <c r="G215" s="32">
        <f>VLOOKUP(F215,'D-Total 2025'!A:C,3,0)</f>
        <v>12295</v>
      </c>
      <c r="H215" s="30"/>
    </row>
    <row r="216" spans="1:8" s="12" customFormat="1" ht="20.100000000000001" customHeight="1" thickBot="1">
      <c r="A216" s="237"/>
      <c r="B216" s="76" t="s">
        <v>793</v>
      </c>
      <c r="C216" s="71" t="s">
        <v>804</v>
      </c>
      <c r="D216" s="22"/>
      <c r="E216" s="69"/>
      <c r="F216" s="40" t="s">
        <v>233</v>
      </c>
      <c r="G216" s="33">
        <f>VLOOKUP(F216,'D-Total 2025'!A:C,3,0)</f>
        <v>12295</v>
      </c>
      <c r="H216" s="43"/>
    </row>
    <row r="217" spans="1:8" s="12" customFormat="1" ht="20.100000000000001" customHeight="1">
      <c r="A217" s="254" t="s">
        <v>809</v>
      </c>
      <c r="B217" s="77" t="s">
        <v>767</v>
      </c>
      <c r="C217" s="256" t="s">
        <v>796</v>
      </c>
      <c r="D217" s="257"/>
      <c r="E217" s="258"/>
      <c r="F217" s="41" t="s">
        <v>16</v>
      </c>
      <c r="G217" s="31">
        <f>VLOOKUP(F217,'D-Total 2025'!A:C,3,0)</f>
        <v>28357</v>
      </c>
      <c r="H217" s="42"/>
    </row>
    <row r="218" spans="1:8" s="12" customFormat="1" ht="20.100000000000001" customHeight="1">
      <c r="A218" s="254"/>
      <c r="B218" s="74" t="s">
        <v>767</v>
      </c>
      <c r="C218" s="166" t="s">
        <v>799</v>
      </c>
      <c r="D218" s="167"/>
      <c r="E218" s="168"/>
      <c r="F218" s="39" t="s">
        <v>19</v>
      </c>
      <c r="G218" s="32">
        <f>VLOOKUP(F218,'D-Total 2025'!A:C,3,0)</f>
        <v>28357</v>
      </c>
      <c r="H218" s="30"/>
    </row>
    <row r="219" spans="1:8" s="12" customFormat="1" ht="20.100000000000001" customHeight="1">
      <c r="A219" s="254"/>
      <c r="B219" s="74" t="s">
        <v>767</v>
      </c>
      <c r="C219" s="166" t="s">
        <v>805</v>
      </c>
      <c r="D219" s="167"/>
      <c r="E219" s="168"/>
      <c r="F219" s="39" t="s">
        <v>18</v>
      </c>
      <c r="G219" s="32">
        <f>VLOOKUP(F219,'D-Total 2025'!A:C,3,0)</f>
        <v>30351</v>
      </c>
      <c r="H219" s="30"/>
    </row>
    <row r="220" spans="1:8" s="12" customFormat="1" ht="20.100000000000001" customHeight="1">
      <c r="A220" s="254"/>
      <c r="B220" s="73" t="s">
        <v>793</v>
      </c>
      <c r="C220" s="166" t="s">
        <v>806</v>
      </c>
      <c r="D220" s="167"/>
      <c r="E220" s="168"/>
      <c r="F220" s="39" t="s">
        <v>17</v>
      </c>
      <c r="G220" s="32">
        <f>VLOOKUP(F220,'D-Total 2025'!A:C,3,0)</f>
        <v>13071</v>
      </c>
      <c r="H220" s="30"/>
    </row>
    <row r="221" spans="1:8" s="12" customFormat="1" ht="20.100000000000001" customHeight="1">
      <c r="A221" s="254"/>
      <c r="B221" s="73" t="s">
        <v>793</v>
      </c>
      <c r="C221" s="166" t="s">
        <v>807</v>
      </c>
      <c r="D221" s="167"/>
      <c r="E221" s="168"/>
      <c r="F221" s="39" t="s">
        <v>228</v>
      </c>
      <c r="G221" s="32">
        <f>VLOOKUP(F221,'D-Total 2025'!A:C,3,0)</f>
        <v>14622</v>
      </c>
      <c r="H221" s="30"/>
    </row>
    <row r="222" spans="1:8" s="12" customFormat="1" ht="20.100000000000001" customHeight="1" thickBot="1">
      <c r="A222" s="255"/>
      <c r="B222" s="76" t="s">
        <v>793</v>
      </c>
      <c r="C222" s="163" t="s">
        <v>808</v>
      </c>
      <c r="D222" s="164"/>
      <c r="E222" s="165"/>
      <c r="F222" s="40" t="s">
        <v>229</v>
      </c>
      <c r="G222" s="33">
        <f>VLOOKUP(F222,'D-Total 2025'!A:C,3,0)</f>
        <v>13514</v>
      </c>
      <c r="H222" s="43"/>
    </row>
    <row r="223" spans="1:8" s="12" customFormat="1" ht="20.100000000000001" customHeight="1">
      <c r="A223" s="91"/>
      <c r="B223" s="92"/>
      <c r="C223" s="93"/>
      <c r="D223" s="93"/>
      <c r="E223" s="93"/>
      <c r="F223" s="24"/>
      <c r="G223" s="29"/>
      <c r="H223" s="29"/>
    </row>
    <row r="224" spans="1:8" s="12" customFormat="1" ht="20.100000000000001" customHeight="1">
      <c r="A224" s="91"/>
      <c r="B224" s="92"/>
      <c r="C224" s="93"/>
      <c r="D224" s="93"/>
      <c r="E224" s="93"/>
      <c r="F224" s="24"/>
      <c r="G224" s="29"/>
      <c r="H224" s="29"/>
    </row>
    <row r="225" spans="1:10" s="12" customFormat="1" ht="20.100000000000001" customHeight="1">
      <c r="A225" s="91"/>
      <c r="B225" s="92"/>
      <c r="C225" s="93"/>
      <c r="D225" s="93"/>
      <c r="E225" s="93"/>
      <c r="F225" s="24"/>
      <c r="G225" s="29"/>
      <c r="H225" s="29"/>
    </row>
    <row r="226" spans="1:10" s="12" customFormat="1" ht="20.100000000000001" customHeight="1">
      <c r="A226" s="91"/>
      <c r="B226" s="92"/>
      <c r="C226" s="93"/>
      <c r="D226" s="93"/>
      <c r="E226" s="93"/>
      <c r="F226" s="24"/>
      <c r="G226" s="29"/>
      <c r="H226" s="29"/>
    </row>
    <row r="227" spans="1:10" s="12" customFormat="1" ht="30" customHeight="1">
      <c r="A227" s="88" t="s">
        <v>844</v>
      </c>
      <c r="B227" s="23"/>
      <c r="C227" s="25"/>
      <c r="D227" s="26"/>
      <c r="E227" s="27"/>
      <c r="F227" s="24"/>
      <c r="G227" s="29"/>
      <c r="H227" s="29"/>
    </row>
    <row r="228" spans="1:10">
      <c r="A228" s="265" t="s">
        <v>3930</v>
      </c>
      <c r="B228" s="265"/>
      <c r="C228" s="265"/>
      <c r="D228" s="265"/>
      <c r="E228" s="265"/>
      <c r="I228" s="28"/>
      <c r="J228" s="28"/>
    </row>
  </sheetData>
  <sheetProtection password="D2F7" sheet="1" objects="1" scenarios="1"/>
  <mergeCells count="308">
    <mergeCell ref="A228:E228"/>
    <mergeCell ref="C92:C93"/>
    <mergeCell ref="G3:H3"/>
    <mergeCell ref="C94:C95"/>
    <mergeCell ref="D94:D95"/>
    <mergeCell ref="A2:H2"/>
    <mergeCell ref="B44:B73"/>
    <mergeCell ref="B94:B99"/>
    <mergeCell ref="B100:B113"/>
    <mergeCell ref="H50:H51"/>
    <mergeCell ref="C50:C55"/>
    <mergeCell ref="D50:D55"/>
    <mergeCell ref="E50:E55"/>
    <mergeCell ref="H56:H57"/>
    <mergeCell ref="H58:H59"/>
    <mergeCell ref="H60:H61"/>
    <mergeCell ref="H62:H63"/>
    <mergeCell ref="C62:C67"/>
    <mergeCell ref="D62:D67"/>
    <mergeCell ref="E84:E85"/>
    <mergeCell ref="E86:E87"/>
    <mergeCell ref="D90:D91"/>
    <mergeCell ref="E155:E158"/>
    <mergeCell ref="E159:E162"/>
    <mergeCell ref="E100:E101"/>
    <mergeCell ref="E112:E113"/>
    <mergeCell ref="D102:D103"/>
    <mergeCell ref="H159:H162"/>
    <mergeCell ref="H163:H166"/>
    <mergeCell ref="H167:H170"/>
    <mergeCell ref="G4:G5"/>
    <mergeCell ref="H4:H5"/>
    <mergeCell ref="H114:H116"/>
    <mergeCell ref="H117:H119"/>
    <mergeCell ref="H120:H122"/>
    <mergeCell ref="H123:H125"/>
    <mergeCell ref="H126:H128"/>
    <mergeCell ref="H129:H131"/>
    <mergeCell ref="H132:H134"/>
    <mergeCell ref="H42:H43"/>
    <mergeCell ref="H52:H53"/>
    <mergeCell ref="H54:H55"/>
    <mergeCell ref="H68:H69"/>
    <mergeCell ref="H70:H71"/>
    <mergeCell ref="H72:H73"/>
    <mergeCell ref="H74:H75"/>
    <mergeCell ref="H78:H79"/>
    <mergeCell ref="H80:H81"/>
    <mergeCell ref="H82:H83"/>
    <mergeCell ref="H84:H85"/>
    <mergeCell ref="H86:H87"/>
    <mergeCell ref="H88:H89"/>
    <mergeCell ref="H90:H91"/>
    <mergeCell ref="C205:E205"/>
    <mergeCell ref="C185:E185"/>
    <mergeCell ref="C197:E197"/>
    <mergeCell ref="C198:E198"/>
    <mergeCell ref="C199:E199"/>
    <mergeCell ref="C200:E200"/>
    <mergeCell ref="C80:C81"/>
    <mergeCell ref="D78:D79"/>
    <mergeCell ref="H100:H101"/>
    <mergeCell ref="E88:E89"/>
    <mergeCell ref="E90:E91"/>
    <mergeCell ref="E78:E79"/>
    <mergeCell ref="E80:E81"/>
    <mergeCell ref="E82:E83"/>
    <mergeCell ref="H102:H103"/>
    <mergeCell ref="D92:D93"/>
    <mergeCell ref="D98:D99"/>
    <mergeCell ref="C219:E219"/>
    <mergeCell ref="C220:E220"/>
    <mergeCell ref="C221:E221"/>
    <mergeCell ref="C222:E222"/>
    <mergeCell ref="C206:E206"/>
    <mergeCell ref="A206:A216"/>
    <mergeCell ref="A217:A222"/>
    <mergeCell ref="C207:E207"/>
    <mergeCell ref="C208:E208"/>
    <mergeCell ref="C209:E209"/>
    <mergeCell ref="C210:E210"/>
    <mergeCell ref="C213:E213"/>
    <mergeCell ref="C214:E214"/>
    <mergeCell ref="C215:E215"/>
    <mergeCell ref="C217:E217"/>
    <mergeCell ref="C218:E218"/>
    <mergeCell ref="C212:E212"/>
    <mergeCell ref="C211:E211"/>
    <mergeCell ref="B147:B162"/>
    <mergeCell ref="B163:B174"/>
    <mergeCell ref="C163:C166"/>
    <mergeCell ref="D163:D166"/>
    <mergeCell ref="C167:C170"/>
    <mergeCell ref="D167:D170"/>
    <mergeCell ref="C171:C174"/>
    <mergeCell ref="D171:D174"/>
    <mergeCell ref="C159:C162"/>
    <mergeCell ref="D159:D162"/>
    <mergeCell ref="C147:C150"/>
    <mergeCell ref="D147:D150"/>
    <mergeCell ref="C151:C154"/>
    <mergeCell ref="D151:D154"/>
    <mergeCell ref="B175:B183"/>
    <mergeCell ref="C175:C177"/>
    <mergeCell ref="D175:D177"/>
    <mergeCell ref="E175:E177"/>
    <mergeCell ref="C178:C180"/>
    <mergeCell ref="D178:D180"/>
    <mergeCell ref="E178:E180"/>
    <mergeCell ref="C181:C183"/>
    <mergeCell ref="D181:D183"/>
    <mergeCell ref="E181:E183"/>
    <mergeCell ref="B114:B125"/>
    <mergeCell ref="B126:B137"/>
    <mergeCell ref="B138:B146"/>
    <mergeCell ref="D123:D125"/>
    <mergeCell ref="C144:C146"/>
    <mergeCell ref="D144:D146"/>
    <mergeCell ref="E144:E146"/>
    <mergeCell ref="C114:C116"/>
    <mergeCell ref="E117:E119"/>
    <mergeCell ref="E120:E122"/>
    <mergeCell ref="E123:E125"/>
    <mergeCell ref="C117:C119"/>
    <mergeCell ref="D117:D119"/>
    <mergeCell ref="C120:C122"/>
    <mergeCell ref="D120:D122"/>
    <mergeCell ref="C123:C125"/>
    <mergeCell ref="C138:C140"/>
    <mergeCell ref="D138:D140"/>
    <mergeCell ref="E138:E140"/>
    <mergeCell ref="C141:C143"/>
    <mergeCell ref="D141:D143"/>
    <mergeCell ref="E141:E143"/>
    <mergeCell ref="A163:A174"/>
    <mergeCell ref="A175:A183"/>
    <mergeCell ref="E114:E116"/>
    <mergeCell ref="D114:D116"/>
    <mergeCell ref="A114:A125"/>
    <mergeCell ref="A126:A137"/>
    <mergeCell ref="A138:A146"/>
    <mergeCell ref="C68:C73"/>
    <mergeCell ref="D68:D73"/>
    <mergeCell ref="A44:A73"/>
    <mergeCell ref="A147:A162"/>
    <mergeCell ref="A94:A99"/>
    <mergeCell ref="C126:C128"/>
    <mergeCell ref="D126:D128"/>
    <mergeCell ref="C129:C131"/>
    <mergeCell ref="D129:D131"/>
    <mergeCell ref="C132:C134"/>
    <mergeCell ref="D132:D134"/>
    <mergeCell ref="C135:C137"/>
    <mergeCell ref="D135:D137"/>
    <mergeCell ref="E126:E128"/>
    <mergeCell ref="E129:E131"/>
    <mergeCell ref="E132:E134"/>
    <mergeCell ref="E135:E137"/>
    <mergeCell ref="B4:B5"/>
    <mergeCell ref="F4:F5"/>
    <mergeCell ref="C4:D4"/>
    <mergeCell ref="E4:E5"/>
    <mergeCell ref="A14:A43"/>
    <mergeCell ref="C38:C43"/>
    <mergeCell ref="D38:D43"/>
    <mergeCell ref="C6:C7"/>
    <mergeCell ref="D6:D7"/>
    <mergeCell ref="C8:C9"/>
    <mergeCell ref="D8:D9"/>
    <mergeCell ref="C10:C11"/>
    <mergeCell ref="D10:D11"/>
    <mergeCell ref="C20:C25"/>
    <mergeCell ref="D20:D25"/>
    <mergeCell ref="C32:C37"/>
    <mergeCell ref="D32:D37"/>
    <mergeCell ref="E32:E37"/>
    <mergeCell ref="E38:E43"/>
    <mergeCell ref="A6:A13"/>
    <mergeCell ref="B6:B11"/>
    <mergeCell ref="B14:B43"/>
    <mergeCell ref="H6:H7"/>
    <mergeCell ref="H8:H9"/>
    <mergeCell ref="H10:H11"/>
    <mergeCell ref="C14:C19"/>
    <mergeCell ref="D14:D19"/>
    <mergeCell ref="H14:H15"/>
    <mergeCell ref="H16:H17"/>
    <mergeCell ref="H18:H19"/>
    <mergeCell ref="E14:E19"/>
    <mergeCell ref="E8:E9"/>
    <mergeCell ref="E10:E11"/>
    <mergeCell ref="E6:E7"/>
    <mergeCell ref="H20:H21"/>
    <mergeCell ref="H22:H23"/>
    <mergeCell ref="H24:H25"/>
    <mergeCell ref="C26:C31"/>
    <mergeCell ref="D26:D31"/>
    <mergeCell ref="H26:H27"/>
    <mergeCell ref="H28:H29"/>
    <mergeCell ref="H30:H31"/>
    <mergeCell ref="E20:E25"/>
    <mergeCell ref="E26:E31"/>
    <mergeCell ref="H32:H33"/>
    <mergeCell ref="H34:H35"/>
    <mergeCell ref="H36:H37"/>
    <mergeCell ref="H38:H39"/>
    <mergeCell ref="H40:H41"/>
    <mergeCell ref="C44:C49"/>
    <mergeCell ref="D44:D49"/>
    <mergeCell ref="H44:H45"/>
    <mergeCell ref="H46:H47"/>
    <mergeCell ref="H48:H49"/>
    <mergeCell ref="E44:E49"/>
    <mergeCell ref="C56:C61"/>
    <mergeCell ref="D56:D61"/>
    <mergeCell ref="E68:E73"/>
    <mergeCell ref="C74:C75"/>
    <mergeCell ref="D74:D75"/>
    <mergeCell ref="C76:C77"/>
    <mergeCell ref="E74:E75"/>
    <mergeCell ref="E76:E77"/>
    <mergeCell ref="H64:H65"/>
    <mergeCell ref="H66:H67"/>
    <mergeCell ref="E56:E61"/>
    <mergeCell ref="E62:E67"/>
    <mergeCell ref="H76:H77"/>
    <mergeCell ref="D76:D77"/>
    <mergeCell ref="C104:C105"/>
    <mergeCell ref="D104:D105"/>
    <mergeCell ref="H104:H105"/>
    <mergeCell ref="H106:H107"/>
    <mergeCell ref="E108:E109"/>
    <mergeCell ref="H108:H109"/>
    <mergeCell ref="E102:E103"/>
    <mergeCell ref="E104:E105"/>
    <mergeCell ref="E110:E111"/>
    <mergeCell ref="C108:C109"/>
    <mergeCell ref="D108:D109"/>
    <mergeCell ref="C110:C111"/>
    <mergeCell ref="C102:C103"/>
    <mergeCell ref="H110:H111"/>
    <mergeCell ref="C112:C113"/>
    <mergeCell ref="D112:D113"/>
    <mergeCell ref="H112:H113"/>
    <mergeCell ref="D106:D107"/>
    <mergeCell ref="C155:C158"/>
    <mergeCell ref="D155:D158"/>
    <mergeCell ref="E151:E154"/>
    <mergeCell ref="C202:E202"/>
    <mergeCell ref="H175:H177"/>
    <mergeCell ref="H178:H180"/>
    <mergeCell ref="H181:H183"/>
    <mergeCell ref="H171:H174"/>
    <mergeCell ref="H135:H137"/>
    <mergeCell ref="H138:H140"/>
    <mergeCell ref="H141:H143"/>
    <mergeCell ref="H144:H146"/>
    <mergeCell ref="H147:H150"/>
    <mergeCell ref="H151:H154"/>
    <mergeCell ref="H155:H158"/>
    <mergeCell ref="A74:A87"/>
    <mergeCell ref="E94:E95"/>
    <mergeCell ref="E96:E97"/>
    <mergeCell ref="E98:E99"/>
    <mergeCell ref="A88:A93"/>
    <mergeCell ref="B74:B87"/>
    <mergeCell ref="B88:B93"/>
    <mergeCell ref="A100:A113"/>
    <mergeCell ref="D80:D81"/>
    <mergeCell ref="C84:C85"/>
    <mergeCell ref="D84:D85"/>
    <mergeCell ref="C86:C87"/>
    <mergeCell ref="D86:D87"/>
    <mergeCell ref="C96:C97"/>
    <mergeCell ref="D96:D97"/>
    <mergeCell ref="C98:C99"/>
    <mergeCell ref="E106:E107"/>
    <mergeCell ref="C106:C107"/>
    <mergeCell ref="D110:D111"/>
    <mergeCell ref="C100:C101"/>
    <mergeCell ref="D100:D101"/>
    <mergeCell ref="C82:C83"/>
    <mergeCell ref="D82:D83"/>
    <mergeCell ref="C78:C79"/>
    <mergeCell ref="A185:A191"/>
    <mergeCell ref="A196:A205"/>
    <mergeCell ref="E92:E93"/>
    <mergeCell ref="C88:C89"/>
    <mergeCell ref="H94:H95"/>
    <mergeCell ref="H96:H97"/>
    <mergeCell ref="H98:H99"/>
    <mergeCell ref="D88:D89"/>
    <mergeCell ref="C90:C91"/>
    <mergeCell ref="H92:H93"/>
    <mergeCell ref="C201:E201"/>
    <mergeCell ref="C196:E196"/>
    <mergeCell ref="C191:E191"/>
    <mergeCell ref="C188:E188"/>
    <mergeCell ref="C187:E187"/>
    <mergeCell ref="C186:E186"/>
    <mergeCell ref="C189:E189"/>
    <mergeCell ref="C190:E190"/>
    <mergeCell ref="E147:E150"/>
    <mergeCell ref="E171:E174"/>
    <mergeCell ref="E163:E166"/>
    <mergeCell ref="E167:E170"/>
    <mergeCell ref="C203:E203"/>
    <mergeCell ref="C204:E204"/>
  </mergeCells>
  <hyperlinks>
    <hyperlink ref="A228" r:id="rId1"/>
  </hyperlinks>
  <pageMargins left="0.7" right="0.7" top="0.75" bottom="0.75" header="0.3" footer="0.3"/>
  <pageSetup paperSize="9" orientation="portrait" horizontalDpi="1200" verticalDpi="1200" r:id="rId2"/>
  <ignoredErrors>
    <ignoredError sqref="G114 G117 G120 G123 G126 G129 G132 G135 G138 G141 G144 G147 G151 G155 G159 G163 G167 G171 G175 G178 G181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H38"/>
  <sheetViews>
    <sheetView showGridLines="0" workbookViewId="0">
      <pane ySplit="5" topLeftCell="A6" activePane="bottomLeft" state="frozen"/>
      <selection pane="bottomLeft" activeCell="I6" sqref="I6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28" customWidth="1"/>
  </cols>
  <sheetData>
    <row r="1" spans="1:8" s="1" customFormat="1" ht="20.25" customHeight="1">
      <c r="A1" s="266"/>
      <c r="B1" s="266"/>
      <c r="C1" s="266"/>
      <c r="D1" s="266"/>
      <c r="E1" s="266"/>
      <c r="F1" s="266"/>
      <c r="G1" s="266"/>
      <c r="H1" s="266"/>
    </row>
    <row r="2" spans="1:8" s="1" customFormat="1" ht="22.5" customHeight="1">
      <c r="A2" s="267" t="s">
        <v>1007</v>
      </c>
      <c r="B2" s="267"/>
      <c r="C2" s="267"/>
      <c r="D2" s="267"/>
      <c r="E2" s="267"/>
      <c r="F2" s="267"/>
      <c r="G2" s="267"/>
      <c r="H2" s="267"/>
    </row>
    <row r="3" spans="1:8" s="1" customFormat="1" ht="27" customHeight="1" thickBot="1">
      <c r="A3" s="111" t="s">
        <v>3927</v>
      </c>
      <c r="B3" s="5"/>
      <c r="C3" s="7"/>
      <c r="D3" s="8"/>
      <c r="E3" s="9"/>
      <c r="F3" s="6"/>
      <c r="G3" s="262" t="s">
        <v>3928</v>
      </c>
      <c r="H3" s="263"/>
    </row>
    <row r="4" spans="1:8" s="10" customFormat="1" ht="36.950000000000003" customHeight="1" thickBot="1">
      <c r="A4" s="21"/>
      <c r="B4" s="199" t="s">
        <v>1004</v>
      </c>
      <c r="C4" s="203" t="s">
        <v>751</v>
      </c>
      <c r="D4" s="204"/>
      <c r="E4" s="205" t="s">
        <v>1001</v>
      </c>
      <c r="F4" s="201" t="s">
        <v>750</v>
      </c>
      <c r="G4" s="205" t="s">
        <v>1002</v>
      </c>
      <c r="H4" s="205" t="s">
        <v>1003</v>
      </c>
    </row>
    <row r="5" spans="1:8" s="11" customFormat="1" ht="36.950000000000003" customHeight="1" thickBot="1">
      <c r="A5" s="53"/>
      <c r="B5" s="200"/>
      <c r="C5" s="54" t="s">
        <v>999</v>
      </c>
      <c r="D5" s="55" t="s">
        <v>1000</v>
      </c>
      <c r="E5" s="206"/>
      <c r="F5" s="202"/>
      <c r="G5" s="206"/>
      <c r="H5" s="206"/>
    </row>
    <row r="6" spans="1:8" s="12" customFormat="1" ht="30" customHeight="1">
      <c r="A6" s="207"/>
      <c r="B6" s="176" t="s">
        <v>830</v>
      </c>
      <c r="C6" s="192" t="s">
        <v>828</v>
      </c>
      <c r="D6" s="154" t="s">
        <v>829</v>
      </c>
      <c r="E6" s="197" t="s">
        <v>736</v>
      </c>
      <c r="F6" s="19" t="s">
        <v>95</v>
      </c>
      <c r="G6" s="31">
        <f>VLOOKUP(F6,'D-Total 2025'!A:C,3,0)</f>
        <v>44708</v>
      </c>
      <c r="H6" s="151">
        <f>G6+G7</f>
        <v>127738</v>
      </c>
    </row>
    <row r="7" spans="1:8" s="12" customFormat="1" ht="30" customHeight="1" thickBot="1">
      <c r="A7" s="209"/>
      <c r="B7" s="179"/>
      <c r="C7" s="193"/>
      <c r="D7" s="155"/>
      <c r="E7" s="195"/>
      <c r="F7" s="50" t="s">
        <v>129</v>
      </c>
      <c r="G7" s="35">
        <f>VLOOKUP(F7,'D-Total 2025'!A:C,3,0)</f>
        <v>83030</v>
      </c>
      <c r="H7" s="152"/>
    </row>
    <row r="8" spans="1:8" s="12" customFormat="1" ht="30" customHeight="1">
      <c r="A8" s="209"/>
      <c r="B8" s="179"/>
      <c r="C8" s="193"/>
      <c r="D8" s="155"/>
      <c r="E8" s="195"/>
      <c r="F8" s="19" t="s">
        <v>94</v>
      </c>
      <c r="G8" s="31">
        <f>VLOOKUP(F8,'D-Total 2025'!A:C,3,0)</f>
        <v>46549</v>
      </c>
      <c r="H8" s="151">
        <f>G8+G9</f>
        <v>129579</v>
      </c>
    </row>
    <row r="9" spans="1:8" s="12" customFormat="1" ht="30" customHeight="1" thickBot="1">
      <c r="A9" s="211"/>
      <c r="B9" s="180"/>
      <c r="C9" s="194"/>
      <c r="D9" s="184"/>
      <c r="E9" s="198"/>
      <c r="F9" s="56" t="s">
        <v>129</v>
      </c>
      <c r="G9" s="33">
        <f>VLOOKUP(F9,'D-Total 2025'!A:C,3,0)</f>
        <v>83030</v>
      </c>
      <c r="H9" s="153"/>
    </row>
    <row r="10" spans="1:8" s="12" customFormat="1" ht="30" customHeight="1">
      <c r="A10" s="207"/>
      <c r="B10" s="176" t="s">
        <v>831</v>
      </c>
      <c r="C10" s="192" t="s">
        <v>828</v>
      </c>
      <c r="D10" s="154" t="s">
        <v>829</v>
      </c>
      <c r="E10" s="197" t="s">
        <v>737</v>
      </c>
      <c r="F10" s="19" t="s">
        <v>93</v>
      </c>
      <c r="G10" s="31">
        <f>VLOOKUP(F10,'D-Total 2025'!A:C,3,0)</f>
        <v>40811</v>
      </c>
      <c r="H10" s="151">
        <f>G10+G11</f>
        <v>116372</v>
      </c>
    </row>
    <row r="11" spans="1:8" s="12" customFormat="1" ht="30" customHeight="1" thickBot="1">
      <c r="A11" s="209"/>
      <c r="B11" s="179"/>
      <c r="C11" s="193"/>
      <c r="D11" s="155"/>
      <c r="E11" s="195"/>
      <c r="F11" s="50" t="s">
        <v>128</v>
      </c>
      <c r="G11" s="35">
        <f>VLOOKUP(F11,'D-Total 2025'!A:C,3,0)</f>
        <v>75561</v>
      </c>
      <c r="H11" s="152"/>
    </row>
    <row r="12" spans="1:8" s="12" customFormat="1" ht="30" customHeight="1">
      <c r="A12" s="209"/>
      <c r="B12" s="179"/>
      <c r="C12" s="193"/>
      <c r="D12" s="155"/>
      <c r="E12" s="195"/>
      <c r="F12" s="19" t="s">
        <v>92</v>
      </c>
      <c r="G12" s="31">
        <f>VLOOKUP(F12,'D-Total 2025'!A:C,3,0)</f>
        <v>43409</v>
      </c>
      <c r="H12" s="151">
        <f>G12+G13</f>
        <v>118970</v>
      </c>
    </row>
    <row r="13" spans="1:8" s="12" customFormat="1" ht="30" customHeight="1" thickBot="1">
      <c r="A13" s="211"/>
      <c r="B13" s="180"/>
      <c r="C13" s="194"/>
      <c r="D13" s="184"/>
      <c r="E13" s="198"/>
      <c r="F13" s="56" t="s">
        <v>128</v>
      </c>
      <c r="G13" s="33">
        <f>VLOOKUP(F13,'D-Total 2025'!A:C,3,0)</f>
        <v>75561</v>
      </c>
      <c r="H13" s="153"/>
    </row>
    <row r="14" spans="1:8" s="12" customFormat="1" ht="30" customHeight="1">
      <c r="A14" s="207"/>
      <c r="B14" s="176" t="s">
        <v>834</v>
      </c>
      <c r="C14" s="192" t="s">
        <v>828</v>
      </c>
      <c r="D14" s="154" t="s">
        <v>832</v>
      </c>
      <c r="E14" s="197" t="s">
        <v>738</v>
      </c>
      <c r="F14" s="19" t="s">
        <v>96</v>
      </c>
      <c r="G14" s="31">
        <f>VLOOKUP(F14,'D-Total 2025'!A:C,3,0)</f>
        <v>41353</v>
      </c>
      <c r="H14" s="151">
        <f>G14+G15</f>
        <v>114424</v>
      </c>
    </row>
    <row r="15" spans="1:8" s="12" customFormat="1" ht="30" customHeight="1" thickBot="1">
      <c r="A15" s="209"/>
      <c r="B15" s="179"/>
      <c r="C15" s="193"/>
      <c r="D15" s="155"/>
      <c r="E15" s="195"/>
      <c r="F15" s="50" t="s">
        <v>130</v>
      </c>
      <c r="G15" s="35">
        <f>VLOOKUP(F15,'D-Total 2025'!A:C,3,0)</f>
        <v>73071</v>
      </c>
      <c r="H15" s="152"/>
    </row>
    <row r="16" spans="1:8" s="12" customFormat="1" ht="30" customHeight="1">
      <c r="A16" s="209"/>
      <c r="B16" s="179"/>
      <c r="C16" s="192" t="s">
        <v>833</v>
      </c>
      <c r="D16" s="154" t="s">
        <v>839</v>
      </c>
      <c r="E16" s="197" t="s">
        <v>739</v>
      </c>
      <c r="F16" s="19" t="s">
        <v>97</v>
      </c>
      <c r="G16" s="31">
        <f>VLOOKUP(F16,'D-Total 2025'!A:C,3,0)</f>
        <v>51095</v>
      </c>
      <c r="H16" s="151">
        <f>G16+G17</f>
        <v>136615</v>
      </c>
    </row>
    <row r="17" spans="1:8" s="12" customFormat="1" ht="30" customHeight="1" thickBot="1">
      <c r="A17" s="211"/>
      <c r="B17" s="180"/>
      <c r="C17" s="193"/>
      <c r="D17" s="155"/>
      <c r="E17" s="195"/>
      <c r="F17" s="50" t="s">
        <v>131</v>
      </c>
      <c r="G17" s="33">
        <f>VLOOKUP(F17,'D-Total 2025'!A:C,3,0)</f>
        <v>85520</v>
      </c>
      <c r="H17" s="153"/>
    </row>
    <row r="18" spans="1:8" s="12" customFormat="1" ht="30" customHeight="1">
      <c r="A18" s="207"/>
      <c r="B18" s="176" t="s">
        <v>840</v>
      </c>
      <c r="C18" s="192" t="s">
        <v>835</v>
      </c>
      <c r="D18" s="154" t="s">
        <v>836</v>
      </c>
      <c r="E18" s="197" t="s">
        <v>783</v>
      </c>
      <c r="F18" s="19" t="s">
        <v>98</v>
      </c>
      <c r="G18" s="31">
        <f>VLOOKUP(F18,'D-Total 2025'!A:C,3,0)</f>
        <v>28146</v>
      </c>
      <c r="H18" s="151">
        <f>G18+G19</f>
        <v>99485</v>
      </c>
    </row>
    <row r="19" spans="1:8" s="12" customFormat="1" ht="30" customHeight="1" thickBot="1">
      <c r="A19" s="209"/>
      <c r="B19" s="179"/>
      <c r="C19" s="193"/>
      <c r="D19" s="155"/>
      <c r="E19" s="195"/>
      <c r="F19" s="50" t="s">
        <v>132</v>
      </c>
      <c r="G19" s="35">
        <f>VLOOKUP(F19,'D-Total 2025'!A:C,3,0)</f>
        <v>71339</v>
      </c>
      <c r="H19" s="152"/>
    </row>
    <row r="20" spans="1:8" s="12" customFormat="1" ht="30" customHeight="1">
      <c r="A20" s="209"/>
      <c r="B20" s="179"/>
      <c r="C20" s="192" t="s">
        <v>837</v>
      </c>
      <c r="D20" s="154" t="s">
        <v>838</v>
      </c>
      <c r="E20" s="197" t="s">
        <v>783</v>
      </c>
      <c r="F20" s="19" t="s">
        <v>99</v>
      </c>
      <c r="G20" s="31">
        <f>VLOOKUP(F20,'D-Total 2025'!A:C,3,0)</f>
        <v>30636</v>
      </c>
      <c r="H20" s="151">
        <f>G20+G21</f>
        <v>108037</v>
      </c>
    </row>
    <row r="21" spans="1:8" s="12" customFormat="1" ht="30" customHeight="1" thickBot="1">
      <c r="A21" s="211"/>
      <c r="B21" s="180"/>
      <c r="C21" s="193"/>
      <c r="D21" s="155"/>
      <c r="E21" s="195"/>
      <c r="F21" s="50" t="s">
        <v>133</v>
      </c>
      <c r="G21" s="33">
        <f>VLOOKUP(F21,'D-Total 2025'!A:C,3,0)</f>
        <v>77401</v>
      </c>
      <c r="H21" s="153"/>
    </row>
    <row r="22" spans="1:8" s="12" customFormat="1" ht="60" customHeight="1">
      <c r="A22" s="172"/>
      <c r="B22" s="176" t="s">
        <v>841</v>
      </c>
      <c r="C22" s="149" t="s">
        <v>842</v>
      </c>
      <c r="D22" s="154" t="s">
        <v>843</v>
      </c>
      <c r="E22" s="175" t="s">
        <v>784</v>
      </c>
      <c r="F22" s="19" t="s">
        <v>103</v>
      </c>
      <c r="G22" s="31">
        <f>VLOOKUP(F22,'D-Total 2025'!A:C,3,0)</f>
        <v>78700</v>
      </c>
      <c r="H22" s="151">
        <f t="shared" ref="H22" si="0">G22+G23</f>
        <v>151771</v>
      </c>
    </row>
    <row r="23" spans="1:8" s="12" customFormat="1" ht="60" customHeight="1" thickBot="1">
      <c r="A23" s="174"/>
      <c r="B23" s="180"/>
      <c r="C23" s="156"/>
      <c r="D23" s="184"/>
      <c r="E23" s="148"/>
      <c r="F23" s="56" t="s">
        <v>130</v>
      </c>
      <c r="G23" s="33">
        <f>VLOOKUP(F23,'D-Total 2025'!A:C,3,0)</f>
        <v>73071</v>
      </c>
      <c r="H23" s="153"/>
    </row>
    <row r="24" spans="1:8" s="12" customFormat="1" ht="16.5" customHeight="1" thickBot="1">
      <c r="A24" s="112" t="s">
        <v>901</v>
      </c>
      <c r="B24" s="113"/>
      <c r="C24" s="45"/>
      <c r="D24" s="45"/>
      <c r="E24" s="114"/>
      <c r="F24" s="46"/>
      <c r="G24" s="47"/>
      <c r="H24" s="48"/>
    </row>
    <row r="25" spans="1:8" s="12" customFormat="1" ht="30" customHeight="1">
      <c r="A25" s="207"/>
      <c r="B25" s="176" t="s">
        <v>902</v>
      </c>
      <c r="C25" s="192" t="s">
        <v>903</v>
      </c>
      <c r="D25" s="154" t="s">
        <v>904</v>
      </c>
      <c r="E25" s="197" t="s">
        <v>905</v>
      </c>
      <c r="F25" s="19" t="s">
        <v>906</v>
      </c>
      <c r="G25" s="31">
        <f>VLOOKUP(F25,'D-Total 2025'!A:C,3,0)</f>
        <v>28785.24</v>
      </c>
      <c r="H25" s="151">
        <f>G25+G26</f>
        <v>84650.400000000009</v>
      </c>
    </row>
    <row r="26" spans="1:8" s="12" customFormat="1" ht="30" customHeight="1" thickBot="1">
      <c r="A26" s="209"/>
      <c r="B26" s="179"/>
      <c r="C26" s="193"/>
      <c r="D26" s="155"/>
      <c r="E26" s="195"/>
      <c r="F26" s="50" t="s">
        <v>907</v>
      </c>
      <c r="G26" s="35">
        <f>VLOOKUP(F26,'D-Total 2025'!A:C,3,0)</f>
        <v>55865.16</v>
      </c>
      <c r="H26" s="152"/>
    </row>
    <row r="27" spans="1:8" s="12" customFormat="1" ht="30" customHeight="1">
      <c r="A27" s="209"/>
      <c r="B27" s="179"/>
      <c r="C27" s="192" t="s">
        <v>908</v>
      </c>
      <c r="D27" s="154" t="s">
        <v>909</v>
      </c>
      <c r="E27" s="197" t="s">
        <v>910</v>
      </c>
      <c r="F27" s="19" t="s">
        <v>911</v>
      </c>
      <c r="G27" s="31">
        <f>VLOOKUP(F27,'D-Total 2025'!A:C,3,0)</f>
        <v>35422.920000000006</v>
      </c>
      <c r="H27" s="151">
        <f>G27+G28</f>
        <v>100848.24000000002</v>
      </c>
    </row>
    <row r="28" spans="1:8" s="12" customFormat="1" ht="30" customHeight="1" thickBot="1">
      <c r="A28" s="211"/>
      <c r="B28" s="180"/>
      <c r="C28" s="193"/>
      <c r="D28" s="155"/>
      <c r="E28" s="195"/>
      <c r="F28" s="50" t="s">
        <v>912</v>
      </c>
      <c r="G28" s="33">
        <f>VLOOKUP(F28,'D-Total 2025'!A:C,3,0)</f>
        <v>65425.320000000007</v>
      </c>
      <c r="H28" s="153"/>
    </row>
    <row r="29" spans="1:8" s="12" customFormat="1" ht="30" customHeight="1">
      <c r="A29" s="207"/>
      <c r="B29" s="176" t="s">
        <v>913</v>
      </c>
      <c r="C29" s="192" t="s">
        <v>914</v>
      </c>
      <c r="D29" s="154" t="s">
        <v>843</v>
      </c>
      <c r="E29" s="197" t="s">
        <v>783</v>
      </c>
      <c r="F29" s="19" t="s">
        <v>915</v>
      </c>
      <c r="G29" s="31">
        <f>VLOOKUP(F29,'D-Total 2025'!A:C,3,0)</f>
        <v>20210.04</v>
      </c>
      <c r="H29" s="151">
        <f>G29+G30</f>
        <v>74806.200000000012</v>
      </c>
    </row>
    <row r="30" spans="1:8" s="12" customFormat="1" ht="30" customHeight="1" thickBot="1">
      <c r="A30" s="209"/>
      <c r="B30" s="179"/>
      <c r="C30" s="193"/>
      <c r="D30" s="155"/>
      <c r="E30" s="195"/>
      <c r="F30" s="50" t="s">
        <v>916</v>
      </c>
      <c r="G30" s="35">
        <f>VLOOKUP(F30,'D-Total 2025'!A:C,3,0)</f>
        <v>54596.160000000003</v>
      </c>
      <c r="H30" s="152"/>
    </row>
    <row r="31" spans="1:8" s="12" customFormat="1" ht="30" customHeight="1">
      <c r="A31" s="209"/>
      <c r="B31" s="179"/>
      <c r="C31" s="192" t="s">
        <v>917</v>
      </c>
      <c r="D31" s="154" t="s">
        <v>918</v>
      </c>
      <c r="E31" s="197" t="s">
        <v>783</v>
      </c>
      <c r="F31" s="19" t="s">
        <v>919</v>
      </c>
      <c r="G31" s="31">
        <f>VLOOKUP(F31,'D-Total 2025'!A:C,3,0)</f>
        <v>21986.640000000003</v>
      </c>
      <c r="H31" s="151">
        <f>G31+G32</f>
        <v>81248.400000000009</v>
      </c>
    </row>
    <row r="32" spans="1:8" s="12" customFormat="1" ht="30" customHeight="1" thickBot="1">
      <c r="A32" s="211"/>
      <c r="B32" s="180"/>
      <c r="C32" s="194"/>
      <c r="D32" s="184"/>
      <c r="E32" s="198"/>
      <c r="F32" s="56" t="s">
        <v>920</v>
      </c>
      <c r="G32" s="33">
        <f>VLOOKUP(F32,'D-Total 2025'!A:C,3,0)</f>
        <v>59261.760000000002</v>
      </c>
      <c r="H32" s="153"/>
    </row>
    <row r="37" spans="1:2">
      <c r="A37" s="90" t="s">
        <v>886</v>
      </c>
    </row>
    <row r="38" spans="1:2">
      <c r="A38" s="265" t="s">
        <v>885</v>
      </c>
      <c r="B38" s="265"/>
    </row>
  </sheetData>
  <sheetProtection password="D2F7" sheet="1" objects="1" scenarios="1"/>
  <mergeCells count="70">
    <mergeCell ref="A38:B38"/>
    <mergeCell ref="A10:A13"/>
    <mergeCell ref="B10:B13"/>
    <mergeCell ref="C10:C13"/>
    <mergeCell ref="D10:D13"/>
    <mergeCell ref="A18:A21"/>
    <mergeCell ref="C31:C32"/>
    <mergeCell ref="D31:D32"/>
    <mergeCell ref="A14:A17"/>
    <mergeCell ref="B14:B17"/>
    <mergeCell ref="D29:D30"/>
    <mergeCell ref="E29:E30"/>
    <mergeCell ref="G3:H3"/>
    <mergeCell ref="A1:H1"/>
    <mergeCell ref="A2:H2"/>
    <mergeCell ref="E10:E13"/>
    <mergeCell ref="E14:E15"/>
    <mergeCell ref="E16:E17"/>
    <mergeCell ref="A22:A23"/>
    <mergeCell ref="B22:B23"/>
    <mergeCell ref="C22:C23"/>
    <mergeCell ref="D22:D23"/>
    <mergeCell ref="E22:E23"/>
    <mergeCell ref="A25:A28"/>
    <mergeCell ref="B25:B28"/>
    <mergeCell ref="A29:A32"/>
    <mergeCell ref="B29:B32"/>
    <mergeCell ref="H31:H32"/>
    <mergeCell ref="C25:C26"/>
    <mergeCell ref="D25:D26"/>
    <mergeCell ref="E25:E26"/>
    <mergeCell ref="H25:H26"/>
    <mergeCell ref="C27:C28"/>
    <mergeCell ref="D27:D28"/>
    <mergeCell ref="E27:E28"/>
    <mergeCell ref="H27:H28"/>
    <mergeCell ref="C29:C30"/>
    <mergeCell ref="H29:H30"/>
    <mergeCell ref="E31:E32"/>
    <mergeCell ref="H22:H23"/>
    <mergeCell ref="B18:B21"/>
    <mergeCell ref="C18:C19"/>
    <mergeCell ref="D18:D19"/>
    <mergeCell ref="E18:E19"/>
    <mergeCell ref="H18:H19"/>
    <mergeCell ref="C20:C21"/>
    <mergeCell ref="D20:D21"/>
    <mergeCell ref="E20:E21"/>
    <mergeCell ref="H20:H21"/>
    <mergeCell ref="H14:H15"/>
    <mergeCell ref="H16:H17"/>
    <mergeCell ref="A6:A9"/>
    <mergeCell ref="B6:B9"/>
    <mergeCell ref="C6:C9"/>
    <mergeCell ref="D6:D9"/>
    <mergeCell ref="E6:E9"/>
    <mergeCell ref="H10:H11"/>
    <mergeCell ref="H12:H13"/>
    <mergeCell ref="H6:H7"/>
    <mergeCell ref="H8:H9"/>
    <mergeCell ref="D14:D15"/>
    <mergeCell ref="D16:D17"/>
    <mergeCell ref="C14:C15"/>
    <mergeCell ref="C16:C17"/>
    <mergeCell ref="G4:G5"/>
    <mergeCell ref="H4:H5"/>
    <mergeCell ref="B4:B5"/>
    <mergeCell ref="F4:F5"/>
    <mergeCell ref="C4:D4"/>
    <mergeCell ref="E4:E5"/>
  </mergeCells>
  <hyperlinks>
    <hyperlink ref="A38" r:id="rId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F0"/>
  </sheetPr>
  <dimension ref="A1:J102"/>
  <sheetViews>
    <sheetView showGridLines="0" workbookViewId="0">
      <pane ySplit="5" topLeftCell="A6" activePane="bottomLeft" state="frozen"/>
      <selection pane="bottomLeft" activeCell="I7" sqref="I7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28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2.5" customHeight="1">
      <c r="A2" s="264" t="s">
        <v>3929</v>
      </c>
      <c r="B2" s="264"/>
      <c r="C2" s="264"/>
      <c r="D2" s="264"/>
      <c r="E2" s="264"/>
      <c r="F2" s="264"/>
      <c r="G2" s="264"/>
      <c r="H2" s="264"/>
    </row>
    <row r="3" spans="1:8" s="1" customFormat="1" ht="30" customHeight="1" thickBot="1">
      <c r="A3" s="111" t="s">
        <v>3927</v>
      </c>
      <c r="B3" s="5"/>
      <c r="C3" s="7"/>
      <c r="D3" s="8"/>
      <c r="E3" s="9"/>
      <c r="F3" s="6"/>
      <c r="G3" s="262" t="s">
        <v>3928</v>
      </c>
      <c r="H3" s="263"/>
    </row>
    <row r="4" spans="1:8" s="10" customFormat="1" ht="36.950000000000003" customHeight="1" thickBot="1">
      <c r="A4" s="21"/>
      <c r="B4" s="199" t="s">
        <v>1004</v>
      </c>
      <c r="C4" s="203" t="s">
        <v>751</v>
      </c>
      <c r="D4" s="204"/>
      <c r="E4" s="205" t="s">
        <v>1001</v>
      </c>
      <c r="F4" s="201" t="s">
        <v>750</v>
      </c>
      <c r="G4" s="205" t="s">
        <v>1002</v>
      </c>
      <c r="H4" s="205" t="s">
        <v>1003</v>
      </c>
    </row>
    <row r="5" spans="1:8" s="11" customFormat="1" ht="36.950000000000003" customHeight="1" thickBot="1">
      <c r="A5" s="53"/>
      <c r="B5" s="200"/>
      <c r="C5" s="54" t="s">
        <v>999</v>
      </c>
      <c r="D5" s="55" t="s">
        <v>1000</v>
      </c>
      <c r="E5" s="206"/>
      <c r="F5" s="202"/>
      <c r="G5" s="206"/>
      <c r="H5" s="206"/>
    </row>
    <row r="6" spans="1:8" s="12" customFormat="1" ht="16.5" customHeight="1">
      <c r="A6" s="233"/>
      <c r="B6" s="176" t="s">
        <v>825</v>
      </c>
      <c r="C6" s="149" t="s">
        <v>855</v>
      </c>
      <c r="D6" s="154" t="s">
        <v>870</v>
      </c>
      <c r="E6" s="245" t="s">
        <v>738</v>
      </c>
      <c r="F6" s="19" t="s">
        <v>86</v>
      </c>
      <c r="G6" s="31">
        <f>VLOOKUP(F6,'D-Total 2025'!A:C,3,0)</f>
        <v>33775</v>
      </c>
      <c r="H6" s="188">
        <f>G6+G7</f>
        <v>169415</v>
      </c>
    </row>
    <row r="7" spans="1:8" s="12" customFormat="1" ht="16.5" customHeight="1" thickBot="1">
      <c r="A7" s="235"/>
      <c r="B7" s="179"/>
      <c r="C7" s="150"/>
      <c r="D7" s="155"/>
      <c r="E7" s="231"/>
      <c r="F7" s="50" t="s">
        <v>967</v>
      </c>
      <c r="G7" s="52">
        <f>VLOOKUP(F7,'D-Total 2025'!A:C,3,0)</f>
        <v>135640</v>
      </c>
      <c r="H7" s="152"/>
    </row>
    <row r="8" spans="1:8" s="12" customFormat="1" ht="16.5" customHeight="1">
      <c r="A8" s="235"/>
      <c r="B8" s="179"/>
      <c r="C8" s="149" t="s">
        <v>853</v>
      </c>
      <c r="D8" s="154" t="s">
        <v>10</v>
      </c>
      <c r="E8" s="245" t="s">
        <v>738</v>
      </c>
      <c r="F8" s="19" t="s">
        <v>88</v>
      </c>
      <c r="G8" s="31">
        <f>VLOOKUP(F8,'D-Total 2025'!A:C,3,0)</f>
        <v>56075</v>
      </c>
      <c r="H8" s="188">
        <f t="shared" ref="H8" si="0">G8+G9</f>
        <v>211060</v>
      </c>
    </row>
    <row r="9" spans="1:8" s="12" customFormat="1" ht="16.5" customHeight="1" thickBot="1">
      <c r="A9" s="235"/>
      <c r="B9" s="179"/>
      <c r="C9" s="156"/>
      <c r="D9" s="184"/>
      <c r="E9" s="239"/>
      <c r="F9" s="56" t="s">
        <v>968</v>
      </c>
      <c r="G9" s="49">
        <f>VLOOKUP(F9,'D-Total 2025'!A:C,3,0)</f>
        <v>154985</v>
      </c>
      <c r="H9" s="153"/>
    </row>
    <row r="10" spans="1:8" s="12" customFormat="1" ht="16.5" customHeight="1">
      <c r="A10" s="235"/>
      <c r="B10" s="179"/>
      <c r="C10" s="150" t="s">
        <v>871</v>
      </c>
      <c r="D10" s="155" t="s">
        <v>859</v>
      </c>
      <c r="E10" s="230" t="s">
        <v>739</v>
      </c>
      <c r="F10" s="16" t="s">
        <v>956</v>
      </c>
      <c r="G10" s="52">
        <f>VLOOKUP(F10,'D-Total 2025'!A:C,3,0)</f>
        <v>58889</v>
      </c>
      <c r="H10" s="190">
        <f t="shared" ref="H10" si="1">G10+G11</f>
        <v>233071</v>
      </c>
    </row>
    <row r="11" spans="1:8" s="12" customFormat="1" ht="16.5" customHeight="1" thickBot="1">
      <c r="A11" s="237"/>
      <c r="B11" s="180"/>
      <c r="C11" s="150"/>
      <c r="D11" s="155"/>
      <c r="E11" s="231"/>
      <c r="F11" s="50" t="s">
        <v>969</v>
      </c>
      <c r="G11" s="52">
        <f>VLOOKUP(F11,'D-Total 2025'!A:C,3,0)</f>
        <v>174182</v>
      </c>
      <c r="H11" s="152"/>
    </row>
    <row r="12" spans="1:8" s="12" customFormat="1" ht="16.5" customHeight="1">
      <c r="A12" s="233"/>
      <c r="B12" s="179" t="s">
        <v>768</v>
      </c>
      <c r="C12" s="149" t="s">
        <v>851</v>
      </c>
      <c r="D12" s="154" t="s">
        <v>852</v>
      </c>
      <c r="E12" s="245" t="s">
        <v>753</v>
      </c>
      <c r="F12" s="19" t="s">
        <v>53</v>
      </c>
      <c r="G12" s="31">
        <f>VLOOKUP(F12,'D-Total 2025'!A:C,3,0)</f>
        <v>67216</v>
      </c>
      <c r="H12" s="188">
        <f>G12+G13+G14</f>
        <v>214708</v>
      </c>
    </row>
    <row r="13" spans="1:8" s="12" customFormat="1" ht="16.5" customHeight="1">
      <c r="A13" s="235"/>
      <c r="B13" s="179"/>
      <c r="C13" s="150"/>
      <c r="D13" s="155"/>
      <c r="E13" s="231"/>
      <c r="F13" s="50" t="s">
        <v>967</v>
      </c>
      <c r="G13" s="52">
        <f>VLOOKUP(F13,'D-Total 2025'!A:C,3,0)</f>
        <v>135640</v>
      </c>
      <c r="H13" s="152"/>
    </row>
    <row r="14" spans="1:8" s="12" customFormat="1" ht="16.5" customHeight="1" thickBot="1">
      <c r="A14" s="235"/>
      <c r="B14" s="179"/>
      <c r="C14" s="156"/>
      <c r="D14" s="184"/>
      <c r="E14" s="232"/>
      <c r="F14" s="20" t="s">
        <v>1273</v>
      </c>
      <c r="G14" s="33">
        <f>VLOOKUP(F14,'D-Total 2025'!A:C,3,0)</f>
        <v>11852</v>
      </c>
      <c r="H14" s="189"/>
    </row>
    <row r="15" spans="1:8" s="12" customFormat="1" ht="16.5" customHeight="1">
      <c r="A15" s="235"/>
      <c r="B15" s="179"/>
      <c r="C15" s="149" t="s">
        <v>853</v>
      </c>
      <c r="D15" s="154" t="s">
        <v>853</v>
      </c>
      <c r="E15" s="245" t="s">
        <v>754</v>
      </c>
      <c r="F15" s="19" t="s">
        <v>54</v>
      </c>
      <c r="G15" s="31">
        <f>VLOOKUP(F15,'D-Total 2025'!A:C,3,0)</f>
        <v>78499</v>
      </c>
      <c r="H15" s="188">
        <f>G15+G16+G17</f>
        <v>245336</v>
      </c>
    </row>
    <row r="16" spans="1:8" s="12" customFormat="1" ht="16.5" customHeight="1">
      <c r="A16" s="235"/>
      <c r="B16" s="179"/>
      <c r="C16" s="150"/>
      <c r="D16" s="155"/>
      <c r="E16" s="231"/>
      <c r="F16" s="50" t="s">
        <v>968</v>
      </c>
      <c r="G16" s="52">
        <f>VLOOKUP(F16,'D-Total 2025'!A:C,3,0)</f>
        <v>154985</v>
      </c>
      <c r="H16" s="152"/>
    </row>
    <row r="17" spans="1:8" s="12" customFormat="1" ht="16.5" customHeight="1" thickBot="1">
      <c r="A17" s="235"/>
      <c r="B17" s="179"/>
      <c r="C17" s="156"/>
      <c r="D17" s="184"/>
      <c r="E17" s="232"/>
      <c r="F17" s="20" t="s">
        <v>1273</v>
      </c>
      <c r="G17" s="33">
        <f>VLOOKUP(F17,'D-Total 2025'!A:C,3,0)</f>
        <v>11852</v>
      </c>
      <c r="H17" s="189"/>
    </row>
    <row r="18" spans="1:8" s="12" customFormat="1" ht="16.5" customHeight="1">
      <c r="A18" s="235"/>
      <c r="B18" s="179"/>
      <c r="C18" s="150" t="s">
        <v>10</v>
      </c>
      <c r="D18" s="155" t="s">
        <v>854</v>
      </c>
      <c r="E18" s="230" t="s">
        <v>754</v>
      </c>
      <c r="F18" s="16" t="s">
        <v>55</v>
      </c>
      <c r="G18" s="31">
        <f>VLOOKUP(F18,'D-Total 2025'!A:C,3,0)</f>
        <v>86721</v>
      </c>
      <c r="H18" s="188">
        <f>G18+G19+G20</f>
        <v>272755</v>
      </c>
    </row>
    <row r="19" spans="1:8" s="12" customFormat="1" ht="16.5" customHeight="1">
      <c r="A19" s="236"/>
      <c r="B19" s="179"/>
      <c r="C19" s="150"/>
      <c r="D19" s="155"/>
      <c r="E19" s="231"/>
      <c r="F19" s="50" t="s">
        <v>969</v>
      </c>
      <c r="G19" s="52">
        <f>VLOOKUP(F19,'D-Total 2025'!A:C,3,0)</f>
        <v>174182</v>
      </c>
      <c r="H19" s="152"/>
    </row>
    <row r="20" spans="1:8" s="12" customFormat="1" ht="16.5" customHeight="1" thickBot="1">
      <c r="A20" s="237"/>
      <c r="B20" s="180"/>
      <c r="C20" s="156"/>
      <c r="D20" s="184"/>
      <c r="E20" s="232"/>
      <c r="F20" s="20" t="s">
        <v>1273</v>
      </c>
      <c r="G20" s="33">
        <f>VLOOKUP(F20,'D-Total 2025'!A:C,3,0)</f>
        <v>11852</v>
      </c>
      <c r="H20" s="189"/>
    </row>
    <row r="21" spans="1:8" s="12" customFormat="1" ht="16.5" customHeight="1">
      <c r="A21" s="235"/>
      <c r="B21" s="179" t="s">
        <v>769</v>
      </c>
      <c r="C21" s="149" t="s">
        <v>851</v>
      </c>
      <c r="D21" s="154" t="s">
        <v>852</v>
      </c>
      <c r="E21" s="238" t="s">
        <v>4</v>
      </c>
      <c r="F21" s="19" t="s">
        <v>42</v>
      </c>
      <c r="G21" s="31">
        <f>VLOOKUP(F21,'D-Total 2025'!A:C,3,0)</f>
        <v>31393</v>
      </c>
      <c r="H21" s="188">
        <f>G21+G22+G23</f>
        <v>178885</v>
      </c>
    </row>
    <row r="22" spans="1:8" s="12" customFormat="1" ht="16.5" customHeight="1">
      <c r="A22" s="235"/>
      <c r="B22" s="179"/>
      <c r="C22" s="150"/>
      <c r="D22" s="155"/>
      <c r="E22" s="231"/>
      <c r="F22" s="50" t="s">
        <v>967</v>
      </c>
      <c r="G22" s="52">
        <f>VLOOKUP(F22,'D-Total 2025'!A:C,3,0)</f>
        <v>135640</v>
      </c>
      <c r="H22" s="152"/>
    </row>
    <row r="23" spans="1:8" s="12" customFormat="1" ht="16.5" customHeight="1" thickBot="1">
      <c r="A23" s="235"/>
      <c r="B23" s="179"/>
      <c r="C23" s="156"/>
      <c r="D23" s="184"/>
      <c r="E23" s="239"/>
      <c r="F23" s="20" t="s">
        <v>1272</v>
      </c>
      <c r="G23" s="33">
        <f>VLOOKUP(F23,'D-Total 2025'!A:C,3,0)</f>
        <v>11852</v>
      </c>
      <c r="H23" s="189"/>
    </row>
    <row r="24" spans="1:8" s="12" customFormat="1" ht="16.5" customHeight="1">
      <c r="A24" s="235"/>
      <c r="B24" s="179"/>
      <c r="C24" s="149" t="s">
        <v>853</v>
      </c>
      <c r="D24" s="154" t="s">
        <v>853</v>
      </c>
      <c r="E24" s="238" t="s">
        <v>752</v>
      </c>
      <c r="F24" s="19" t="s">
        <v>43</v>
      </c>
      <c r="G24" s="31">
        <f>VLOOKUP(F24,'D-Total 2025'!A:C,3,0)</f>
        <v>34316</v>
      </c>
      <c r="H24" s="188">
        <f>G24+G25+G26</f>
        <v>201153</v>
      </c>
    </row>
    <row r="25" spans="1:8" s="12" customFormat="1" ht="16.5" customHeight="1">
      <c r="A25" s="235"/>
      <c r="B25" s="179"/>
      <c r="C25" s="150"/>
      <c r="D25" s="155"/>
      <c r="E25" s="231"/>
      <c r="F25" s="50" t="s">
        <v>968</v>
      </c>
      <c r="G25" s="52">
        <f>VLOOKUP(F25,'D-Total 2025'!A:C,3,0)</f>
        <v>154985</v>
      </c>
      <c r="H25" s="152"/>
    </row>
    <row r="26" spans="1:8" s="12" customFormat="1" ht="16.5" customHeight="1" thickBot="1">
      <c r="A26" s="235"/>
      <c r="B26" s="179"/>
      <c r="C26" s="156"/>
      <c r="D26" s="184"/>
      <c r="E26" s="239"/>
      <c r="F26" s="20" t="s">
        <v>1272</v>
      </c>
      <c r="G26" s="33">
        <f>VLOOKUP(F26,'D-Total 2025'!A:C,3,0)</f>
        <v>11852</v>
      </c>
      <c r="H26" s="189"/>
    </row>
    <row r="27" spans="1:8" s="12" customFormat="1" ht="16.5" customHeight="1">
      <c r="A27" s="235"/>
      <c r="B27" s="179"/>
      <c r="C27" s="150" t="s">
        <v>10</v>
      </c>
      <c r="D27" s="155" t="s">
        <v>854</v>
      </c>
      <c r="E27" s="231" t="s">
        <v>752</v>
      </c>
      <c r="F27" s="16" t="s">
        <v>44</v>
      </c>
      <c r="G27" s="31">
        <f>VLOOKUP(F27,'D-Total 2025'!A:C,3,0)</f>
        <v>37564</v>
      </c>
      <c r="H27" s="188">
        <f>G27+G28+G29</f>
        <v>223598</v>
      </c>
    </row>
    <row r="28" spans="1:8" s="12" customFormat="1" ht="16.5" customHeight="1">
      <c r="A28" s="236"/>
      <c r="B28" s="179"/>
      <c r="C28" s="150"/>
      <c r="D28" s="155"/>
      <c r="E28" s="231"/>
      <c r="F28" s="50" t="s">
        <v>969</v>
      </c>
      <c r="G28" s="52">
        <f>VLOOKUP(F28,'D-Total 2025'!A:C,3,0)</f>
        <v>174182</v>
      </c>
      <c r="H28" s="152"/>
    </row>
    <row r="29" spans="1:8" s="12" customFormat="1" ht="16.5" customHeight="1" thickBot="1">
      <c r="A29" s="237"/>
      <c r="B29" s="180"/>
      <c r="C29" s="156"/>
      <c r="D29" s="184"/>
      <c r="E29" s="239"/>
      <c r="F29" s="20" t="s">
        <v>1272</v>
      </c>
      <c r="G29" s="33">
        <f>VLOOKUP(F29,'D-Total 2025'!A:C,3,0)</f>
        <v>11852</v>
      </c>
      <c r="H29" s="189"/>
    </row>
    <row r="30" spans="1:8" s="12" customFormat="1" ht="16.5" customHeight="1">
      <c r="A30" s="181"/>
      <c r="B30" s="176" t="s">
        <v>770</v>
      </c>
      <c r="C30" s="149" t="s">
        <v>855</v>
      </c>
      <c r="D30" s="248" t="s">
        <v>852</v>
      </c>
      <c r="E30" s="249" t="s">
        <v>11</v>
      </c>
      <c r="F30" s="19" t="s">
        <v>35</v>
      </c>
      <c r="G30" s="31">
        <f>VLOOKUP(F30,'D-Total 2025'!A:C,3,0)</f>
        <v>66581</v>
      </c>
      <c r="H30" s="188">
        <f>G30+G31+G32</f>
        <v>214073</v>
      </c>
    </row>
    <row r="31" spans="1:8" s="12" customFormat="1" ht="16.5" customHeight="1">
      <c r="A31" s="182"/>
      <c r="B31" s="179"/>
      <c r="C31" s="150"/>
      <c r="D31" s="240"/>
      <c r="E31" s="241"/>
      <c r="F31" s="50" t="s">
        <v>967</v>
      </c>
      <c r="G31" s="52">
        <f>VLOOKUP(F31,'D-Total 2025'!A:C,3,0)</f>
        <v>135640</v>
      </c>
      <c r="H31" s="152"/>
    </row>
    <row r="32" spans="1:8" s="12" customFormat="1" ht="16.5" customHeight="1" thickBot="1">
      <c r="A32" s="182"/>
      <c r="B32" s="179"/>
      <c r="C32" s="150"/>
      <c r="D32" s="240"/>
      <c r="E32" s="241"/>
      <c r="F32" s="14" t="s">
        <v>1271</v>
      </c>
      <c r="G32" s="33">
        <f>VLOOKUP(F32,'D-Total 2025'!A:C,3,0)</f>
        <v>11852</v>
      </c>
      <c r="H32" s="189"/>
    </row>
    <row r="33" spans="1:8" s="12" customFormat="1" ht="16.5" customHeight="1">
      <c r="A33" s="182"/>
      <c r="B33" s="179"/>
      <c r="C33" s="185" t="s">
        <v>853</v>
      </c>
      <c r="D33" s="154" t="s">
        <v>856</v>
      </c>
      <c r="E33" s="249" t="s">
        <v>11</v>
      </c>
      <c r="F33" s="19" t="s">
        <v>36</v>
      </c>
      <c r="G33" s="31">
        <f>VLOOKUP(F33,'D-Total 2025'!A:C,3,0)</f>
        <v>72109</v>
      </c>
      <c r="H33" s="188">
        <f>G33+G34+G35</f>
        <v>238946</v>
      </c>
    </row>
    <row r="34" spans="1:8" s="12" customFormat="1" ht="16.5" customHeight="1">
      <c r="A34" s="182"/>
      <c r="B34" s="179"/>
      <c r="C34" s="186"/>
      <c r="D34" s="155"/>
      <c r="E34" s="241"/>
      <c r="F34" s="50" t="s">
        <v>968</v>
      </c>
      <c r="G34" s="52">
        <f>VLOOKUP(F34,'D-Total 2025'!A:C,3,0)</f>
        <v>154985</v>
      </c>
      <c r="H34" s="152"/>
    </row>
    <row r="35" spans="1:8" s="12" customFormat="1" ht="16.5" customHeight="1" thickBot="1">
      <c r="A35" s="182"/>
      <c r="B35" s="179"/>
      <c r="C35" s="187"/>
      <c r="D35" s="184"/>
      <c r="E35" s="242"/>
      <c r="F35" s="20" t="s">
        <v>1271</v>
      </c>
      <c r="G35" s="33">
        <f>VLOOKUP(F35,'D-Total 2025'!A:C,3,0)</f>
        <v>11852</v>
      </c>
      <c r="H35" s="189"/>
    </row>
    <row r="36" spans="1:8" s="12" customFormat="1" ht="16.5" customHeight="1">
      <c r="A36" s="182"/>
      <c r="B36" s="179"/>
      <c r="C36" s="150" t="s">
        <v>857</v>
      </c>
      <c r="D36" s="240" t="s">
        <v>854</v>
      </c>
      <c r="E36" s="241" t="s">
        <v>12</v>
      </c>
      <c r="F36" s="16" t="s">
        <v>37</v>
      </c>
      <c r="G36" s="31">
        <f>VLOOKUP(F36,'D-Total 2025'!A:C,3,0)</f>
        <v>73098</v>
      </c>
      <c r="H36" s="188">
        <f>G36+G37+G38</f>
        <v>259132</v>
      </c>
    </row>
    <row r="37" spans="1:8" s="12" customFormat="1" ht="16.5" customHeight="1">
      <c r="A37" s="182"/>
      <c r="B37" s="179"/>
      <c r="C37" s="150"/>
      <c r="D37" s="240"/>
      <c r="E37" s="241"/>
      <c r="F37" s="50" t="s">
        <v>969</v>
      </c>
      <c r="G37" s="52">
        <f>VLOOKUP(F37,'D-Total 2025'!A:C,3,0)</f>
        <v>174182</v>
      </c>
      <c r="H37" s="152"/>
    </row>
    <row r="38" spans="1:8" s="12" customFormat="1" ht="16.5" customHeight="1" thickBot="1">
      <c r="A38" s="183"/>
      <c r="B38" s="180"/>
      <c r="C38" s="150"/>
      <c r="D38" s="240"/>
      <c r="E38" s="242"/>
      <c r="F38" s="20" t="s">
        <v>1271</v>
      </c>
      <c r="G38" s="33">
        <f>VLOOKUP(F38,'D-Total 2025'!A:C,3,0)</f>
        <v>11852</v>
      </c>
      <c r="H38" s="189"/>
    </row>
    <row r="39" spans="1:8" s="12" customFormat="1" ht="16.5" customHeight="1">
      <c r="A39" s="226"/>
      <c r="B39" s="179" t="s">
        <v>771</v>
      </c>
      <c r="C39" s="149" t="s">
        <v>851</v>
      </c>
      <c r="D39" s="154" t="s">
        <v>852</v>
      </c>
      <c r="E39" s="169" t="s">
        <v>15</v>
      </c>
      <c r="F39" s="34" t="s">
        <v>46</v>
      </c>
      <c r="G39" s="31">
        <f>VLOOKUP(F39,'D-Total 2025'!A:C,3,0)</f>
        <v>48413</v>
      </c>
      <c r="H39" s="188">
        <f>G39+G40+G41+G42</f>
        <v>224262</v>
      </c>
    </row>
    <row r="40" spans="1:8" s="12" customFormat="1" ht="16.5" customHeight="1">
      <c r="A40" s="227"/>
      <c r="B40" s="179"/>
      <c r="C40" s="150"/>
      <c r="D40" s="155"/>
      <c r="E40" s="170"/>
      <c r="F40" s="50" t="s">
        <v>967</v>
      </c>
      <c r="G40" s="52">
        <f>VLOOKUP(F40,'D-Total 2025'!A:C,3,0)</f>
        <v>135640</v>
      </c>
      <c r="H40" s="190"/>
    </row>
    <row r="41" spans="1:8" s="12" customFormat="1" ht="16.5" customHeight="1">
      <c r="A41" s="227"/>
      <c r="B41" s="179"/>
      <c r="C41" s="150"/>
      <c r="D41" s="155"/>
      <c r="E41" s="170"/>
      <c r="F41" s="17" t="s">
        <v>19</v>
      </c>
      <c r="G41" s="32">
        <f>VLOOKUP(F41,'D-Total 2025'!A:C,3,0)</f>
        <v>28357</v>
      </c>
      <c r="H41" s="191"/>
    </row>
    <row r="42" spans="1:8" s="12" customFormat="1" ht="16.5" customHeight="1" thickBot="1">
      <c r="A42" s="227"/>
      <c r="B42" s="179"/>
      <c r="C42" s="156"/>
      <c r="D42" s="184"/>
      <c r="E42" s="171"/>
      <c r="F42" s="20" t="s">
        <v>1273</v>
      </c>
      <c r="G42" s="33">
        <f>VLOOKUP(F42,'D-Total 2025'!A:C,3,0)</f>
        <v>11852</v>
      </c>
      <c r="H42" s="189"/>
    </row>
    <row r="43" spans="1:8" s="12" customFormat="1" ht="16.5" customHeight="1">
      <c r="A43" s="227"/>
      <c r="B43" s="179"/>
      <c r="C43" s="185" t="s">
        <v>853</v>
      </c>
      <c r="D43" s="248" t="s">
        <v>858</v>
      </c>
      <c r="E43" s="169" t="s">
        <v>15</v>
      </c>
      <c r="F43" s="34" t="s">
        <v>47</v>
      </c>
      <c r="G43" s="31">
        <f>VLOOKUP(F43,'D-Total 2025'!A:C,3,0)</f>
        <v>50948</v>
      </c>
      <c r="H43" s="188">
        <f>G43+G44+G45+G46</f>
        <v>246142</v>
      </c>
    </row>
    <row r="44" spans="1:8" s="12" customFormat="1" ht="16.5" customHeight="1">
      <c r="A44" s="227"/>
      <c r="B44" s="179"/>
      <c r="C44" s="186"/>
      <c r="D44" s="240"/>
      <c r="E44" s="170"/>
      <c r="F44" s="50" t="s">
        <v>968</v>
      </c>
      <c r="G44" s="52">
        <f>VLOOKUP(F44,'D-Total 2025'!A:C,3,0)</f>
        <v>154985</v>
      </c>
      <c r="H44" s="190"/>
    </row>
    <row r="45" spans="1:8" s="12" customFormat="1" ht="16.5" customHeight="1">
      <c r="A45" s="227"/>
      <c r="B45" s="179"/>
      <c r="C45" s="186"/>
      <c r="D45" s="240"/>
      <c r="E45" s="170"/>
      <c r="F45" s="17" t="s">
        <v>19</v>
      </c>
      <c r="G45" s="32">
        <f>VLOOKUP(F45,'D-Total 2025'!A:C,3,0)</f>
        <v>28357</v>
      </c>
      <c r="H45" s="191"/>
    </row>
    <row r="46" spans="1:8" s="12" customFormat="1" ht="16.5" customHeight="1" thickBot="1">
      <c r="A46" s="227"/>
      <c r="B46" s="179"/>
      <c r="C46" s="187"/>
      <c r="D46" s="250"/>
      <c r="E46" s="171"/>
      <c r="F46" s="20" t="s">
        <v>1273</v>
      </c>
      <c r="G46" s="33">
        <f>VLOOKUP(F46,'D-Total 2025'!A:C,3,0)</f>
        <v>11852</v>
      </c>
      <c r="H46" s="189"/>
    </row>
    <row r="47" spans="1:8" s="12" customFormat="1" ht="16.5" customHeight="1">
      <c r="A47" s="227"/>
      <c r="B47" s="179"/>
      <c r="C47" s="150" t="s">
        <v>10</v>
      </c>
      <c r="D47" s="240" t="s">
        <v>859</v>
      </c>
      <c r="E47" s="169" t="s">
        <v>15</v>
      </c>
      <c r="F47" s="18" t="s">
        <v>48</v>
      </c>
      <c r="G47" s="31">
        <f>VLOOKUP(F47,'D-Total 2025'!A:C,3,0)</f>
        <v>54294</v>
      </c>
      <c r="H47" s="188">
        <f>G47+G48+G49+G50</f>
        <v>268685</v>
      </c>
    </row>
    <row r="48" spans="1:8" s="12" customFormat="1" ht="16.5" customHeight="1">
      <c r="A48" s="227"/>
      <c r="B48" s="179"/>
      <c r="C48" s="150"/>
      <c r="D48" s="240"/>
      <c r="E48" s="170"/>
      <c r="F48" s="50" t="s">
        <v>969</v>
      </c>
      <c r="G48" s="52">
        <f>VLOOKUP(F48,'D-Total 2025'!A:C,3,0)</f>
        <v>174182</v>
      </c>
      <c r="H48" s="190"/>
    </row>
    <row r="49" spans="1:8" s="12" customFormat="1" ht="16.5" customHeight="1">
      <c r="A49" s="227"/>
      <c r="B49" s="179"/>
      <c r="C49" s="150"/>
      <c r="D49" s="240"/>
      <c r="E49" s="170"/>
      <c r="F49" s="17" t="s">
        <v>19</v>
      </c>
      <c r="G49" s="32">
        <f>VLOOKUP(F49,'D-Total 2025'!A:C,3,0)</f>
        <v>28357</v>
      </c>
      <c r="H49" s="191"/>
    </row>
    <row r="50" spans="1:8" s="12" customFormat="1" ht="16.5" customHeight="1" thickBot="1">
      <c r="A50" s="228"/>
      <c r="B50" s="180"/>
      <c r="C50" s="156"/>
      <c r="D50" s="250"/>
      <c r="E50" s="171"/>
      <c r="F50" s="20" t="s">
        <v>1273</v>
      </c>
      <c r="G50" s="33">
        <f>VLOOKUP(F50,'D-Total 2025'!A:C,3,0)</f>
        <v>11852</v>
      </c>
      <c r="H50" s="189"/>
    </row>
    <row r="51" spans="1:8" s="12" customFormat="1" ht="16.5" customHeight="1">
      <c r="A51" s="181"/>
      <c r="B51" s="176" t="s">
        <v>772</v>
      </c>
      <c r="C51" s="149" t="s">
        <v>851</v>
      </c>
      <c r="D51" s="154" t="s">
        <v>852</v>
      </c>
      <c r="E51" s="169" t="s">
        <v>13</v>
      </c>
      <c r="F51" s="19" t="s">
        <v>38</v>
      </c>
      <c r="G51" s="31">
        <f>VLOOKUP(F51,'D-Total 2025'!A:C,3,0)</f>
        <v>45510</v>
      </c>
      <c r="H51" s="188">
        <f>G51+G52+G53+G54</f>
        <v>221691</v>
      </c>
    </row>
    <row r="52" spans="1:8" s="12" customFormat="1" ht="16.5" customHeight="1">
      <c r="A52" s="182"/>
      <c r="B52" s="179"/>
      <c r="C52" s="150"/>
      <c r="D52" s="155"/>
      <c r="E52" s="170"/>
      <c r="F52" s="50" t="s">
        <v>967</v>
      </c>
      <c r="G52" s="52">
        <f>VLOOKUP(F52,'D-Total 2025'!A:C,3,0)</f>
        <v>135640</v>
      </c>
      <c r="H52" s="190"/>
    </row>
    <row r="53" spans="1:8" s="12" customFormat="1" ht="16.5" customHeight="1">
      <c r="A53" s="182"/>
      <c r="B53" s="179"/>
      <c r="C53" s="150"/>
      <c r="D53" s="155"/>
      <c r="E53" s="170"/>
      <c r="F53" s="15" t="s">
        <v>56</v>
      </c>
      <c r="G53" s="32">
        <f>VLOOKUP(F53,'D-Total 2025'!A:C,3,0)</f>
        <v>28689</v>
      </c>
      <c r="H53" s="191"/>
    </row>
    <row r="54" spans="1:8" s="12" customFormat="1" ht="16.5" customHeight="1" thickBot="1">
      <c r="A54" s="182"/>
      <c r="B54" s="179"/>
      <c r="C54" s="156"/>
      <c r="D54" s="184"/>
      <c r="E54" s="171"/>
      <c r="F54" s="20" t="s">
        <v>1273</v>
      </c>
      <c r="G54" s="33">
        <f>VLOOKUP(F54,'D-Total 2025'!A:C,3,0)</f>
        <v>11852</v>
      </c>
      <c r="H54" s="189"/>
    </row>
    <row r="55" spans="1:8" s="12" customFormat="1" ht="16.5" customHeight="1">
      <c r="A55" s="182"/>
      <c r="B55" s="179"/>
      <c r="C55" s="185" t="s">
        <v>853</v>
      </c>
      <c r="D55" s="248" t="s">
        <v>858</v>
      </c>
      <c r="E55" s="169" t="s">
        <v>13</v>
      </c>
      <c r="F55" s="19" t="s">
        <v>39</v>
      </c>
      <c r="G55" s="31">
        <f>VLOOKUP(F55,'D-Total 2025'!A:C,3,0)</f>
        <v>51542</v>
      </c>
      <c r="H55" s="188">
        <f>G55+G56+G57+G58</f>
        <v>247068</v>
      </c>
    </row>
    <row r="56" spans="1:8" s="12" customFormat="1" ht="16.5" customHeight="1">
      <c r="A56" s="182"/>
      <c r="B56" s="179"/>
      <c r="C56" s="186"/>
      <c r="D56" s="240"/>
      <c r="E56" s="170"/>
      <c r="F56" s="50" t="s">
        <v>968</v>
      </c>
      <c r="G56" s="52">
        <f>VLOOKUP(F56,'D-Total 2025'!A:C,3,0)</f>
        <v>154985</v>
      </c>
      <c r="H56" s="190"/>
    </row>
    <row r="57" spans="1:8" s="12" customFormat="1" ht="16.5" customHeight="1">
      <c r="A57" s="182"/>
      <c r="B57" s="179"/>
      <c r="C57" s="186"/>
      <c r="D57" s="240"/>
      <c r="E57" s="170"/>
      <c r="F57" s="15" t="s">
        <v>56</v>
      </c>
      <c r="G57" s="32">
        <f>VLOOKUP(F57,'D-Total 2025'!A:C,3,0)</f>
        <v>28689</v>
      </c>
      <c r="H57" s="191"/>
    </row>
    <row r="58" spans="1:8" s="12" customFormat="1" ht="16.5" customHeight="1" thickBot="1">
      <c r="A58" s="182"/>
      <c r="B58" s="179"/>
      <c r="C58" s="187"/>
      <c r="D58" s="250"/>
      <c r="E58" s="171"/>
      <c r="F58" s="20" t="s">
        <v>1273</v>
      </c>
      <c r="G58" s="33">
        <f>VLOOKUP(F58,'D-Total 2025'!A:C,3,0)</f>
        <v>11852</v>
      </c>
      <c r="H58" s="189"/>
    </row>
    <row r="59" spans="1:8" s="12" customFormat="1" ht="16.5" customHeight="1">
      <c r="A59" s="182"/>
      <c r="B59" s="179"/>
      <c r="C59" s="150" t="s">
        <v>10</v>
      </c>
      <c r="D59" s="240" t="s">
        <v>859</v>
      </c>
      <c r="E59" s="169" t="s">
        <v>13</v>
      </c>
      <c r="F59" s="16" t="s">
        <v>40</v>
      </c>
      <c r="G59" s="31">
        <f>VLOOKUP(F59,'D-Total 2025'!A:C,3,0)</f>
        <v>54743</v>
      </c>
      <c r="H59" s="188">
        <f>G59+G60+G61+G62</f>
        <v>269466</v>
      </c>
    </row>
    <row r="60" spans="1:8" s="12" customFormat="1" ht="16.5" customHeight="1">
      <c r="A60" s="182"/>
      <c r="B60" s="179"/>
      <c r="C60" s="150"/>
      <c r="D60" s="240"/>
      <c r="E60" s="170"/>
      <c r="F60" s="50" t="s">
        <v>969</v>
      </c>
      <c r="G60" s="52">
        <f>VLOOKUP(F60,'D-Total 2025'!A:C,3,0)</f>
        <v>174182</v>
      </c>
      <c r="H60" s="190"/>
    </row>
    <row r="61" spans="1:8" s="12" customFormat="1" ht="16.5" customHeight="1">
      <c r="A61" s="182"/>
      <c r="B61" s="179"/>
      <c r="C61" s="150"/>
      <c r="D61" s="240"/>
      <c r="E61" s="170"/>
      <c r="F61" s="15" t="s">
        <v>56</v>
      </c>
      <c r="G61" s="32">
        <f>VLOOKUP(F61,'D-Total 2025'!A:C,3,0)</f>
        <v>28689</v>
      </c>
      <c r="H61" s="191"/>
    </row>
    <row r="62" spans="1:8" s="12" customFormat="1" ht="16.5" customHeight="1" thickBot="1">
      <c r="A62" s="182"/>
      <c r="B62" s="180"/>
      <c r="C62" s="156"/>
      <c r="D62" s="250"/>
      <c r="E62" s="171"/>
      <c r="F62" s="20" t="s">
        <v>1273</v>
      </c>
      <c r="G62" s="33">
        <f>VLOOKUP(F62,'D-Total 2025'!A:C,3,0)</f>
        <v>11852</v>
      </c>
      <c r="H62" s="189"/>
    </row>
    <row r="63" spans="1:8" s="12" customFormat="1" ht="20.100000000000001" customHeight="1">
      <c r="A63" s="181"/>
      <c r="B63" s="179" t="s">
        <v>773</v>
      </c>
      <c r="C63" s="149" t="s">
        <v>851</v>
      </c>
      <c r="D63" s="248" t="s">
        <v>860</v>
      </c>
      <c r="E63" s="249" t="s">
        <v>20</v>
      </c>
      <c r="F63" s="19" t="s">
        <v>49</v>
      </c>
      <c r="G63" s="31">
        <f>VLOOKUP(F63,'D-Total 2025'!A:C,3,0)</f>
        <v>71828</v>
      </c>
      <c r="H63" s="188">
        <f>G63+G64+G65</f>
        <v>219320</v>
      </c>
    </row>
    <row r="64" spans="1:8" s="12" customFormat="1" ht="20.100000000000001" customHeight="1">
      <c r="A64" s="182"/>
      <c r="B64" s="179"/>
      <c r="C64" s="150"/>
      <c r="D64" s="240"/>
      <c r="E64" s="241"/>
      <c r="F64" s="50" t="s">
        <v>967</v>
      </c>
      <c r="G64" s="52">
        <f>VLOOKUP(F64,'D-Total 2025'!A:C,3,0)</f>
        <v>135640</v>
      </c>
      <c r="H64" s="152"/>
    </row>
    <row r="65" spans="1:8" s="12" customFormat="1" ht="20.100000000000001" customHeight="1" thickBot="1">
      <c r="A65" s="182"/>
      <c r="B65" s="179"/>
      <c r="C65" s="150"/>
      <c r="D65" s="240"/>
      <c r="E65" s="242"/>
      <c r="F65" s="20" t="s">
        <v>1271</v>
      </c>
      <c r="G65" s="33">
        <f>VLOOKUP(F65,'D-Total 2025'!A:C,3,0)</f>
        <v>11852</v>
      </c>
      <c r="H65" s="189"/>
    </row>
    <row r="66" spans="1:8" s="12" customFormat="1" ht="20.100000000000001" customHeight="1">
      <c r="A66" s="182"/>
      <c r="B66" s="179"/>
      <c r="C66" s="185" t="s">
        <v>853</v>
      </c>
      <c r="D66" s="154" t="s">
        <v>861</v>
      </c>
      <c r="E66" s="249" t="s">
        <v>20</v>
      </c>
      <c r="F66" s="19" t="s">
        <v>50</v>
      </c>
      <c r="G66" s="31">
        <f>VLOOKUP(F66,'D-Total 2025'!A:C,3,0)</f>
        <v>74649</v>
      </c>
      <c r="H66" s="188">
        <f>G66+G67+G68</f>
        <v>241486</v>
      </c>
    </row>
    <row r="67" spans="1:8" s="12" customFormat="1" ht="20.100000000000001" customHeight="1">
      <c r="A67" s="182"/>
      <c r="B67" s="179"/>
      <c r="C67" s="186"/>
      <c r="D67" s="155"/>
      <c r="E67" s="241"/>
      <c r="F67" s="50" t="s">
        <v>968</v>
      </c>
      <c r="G67" s="52">
        <f>VLOOKUP(F67,'D-Total 2025'!A:C,3,0)</f>
        <v>154985</v>
      </c>
      <c r="H67" s="152"/>
    </row>
    <row r="68" spans="1:8" s="12" customFormat="1" ht="20.100000000000001" customHeight="1" thickBot="1">
      <c r="A68" s="182"/>
      <c r="B68" s="179"/>
      <c r="C68" s="187"/>
      <c r="D68" s="184"/>
      <c r="E68" s="242"/>
      <c r="F68" s="20" t="s">
        <v>1271</v>
      </c>
      <c r="G68" s="33">
        <f>VLOOKUP(F68,'D-Total 2025'!A:C,3,0)</f>
        <v>11852</v>
      </c>
      <c r="H68" s="189"/>
    </row>
    <row r="69" spans="1:8" s="12" customFormat="1" ht="20.100000000000001" customHeight="1">
      <c r="A69" s="182"/>
      <c r="B69" s="179"/>
      <c r="C69" s="150" t="s">
        <v>862</v>
      </c>
      <c r="D69" s="240" t="s">
        <v>854</v>
      </c>
      <c r="E69" s="169" t="s">
        <v>898</v>
      </c>
      <c r="F69" s="19" t="s">
        <v>51</v>
      </c>
      <c r="G69" s="31">
        <f>VLOOKUP(F69,'D-Total 2025'!A:C,3,0)</f>
        <v>80126</v>
      </c>
      <c r="H69" s="188">
        <f>G69+G70+G71</f>
        <v>266160</v>
      </c>
    </row>
    <row r="70" spans="1:8" s="12" customFormat="1" ht="20.100000000000001" customHeight="1">
      <c r="A70" s="182"/>
      <c r="B70" s="179"/>
      <c r="C70" s="150"/>
      <c r="D70" s="240"/>
      <c r="E70" s="170"/>
      <c r="F70" s="50" t="s">
        <v>969</v>
      </c>
      <c r="G70" s="52">
        <f>VLOOKUP(F70,'D-Total 2025'!A:C,3,0)</f>
        <v>174182</v>
      </c>
      <c r="H70" s="152"/>
    </row>
    <row r="71" spans="1:8" s="12" customFormat="1" ht="20.100000000000001" customHeight="1" thickBot="1">
      <c r="A71" s="182"/>
      <c r="B71" s="180"/>
      <c r="C71" s="150"/>
      <c r="D71" s="240"/>
      <c r="E71" s="171"/>
      <c r="F71" s="20" t="s">
        <v>1271</v>
      </c>
      <c r="G71" s="33">
        <f>VLOOKUP(F71,'D-Total 2025'!A:C,3,0)</f>
        <v>11852</v>
      </c>
      <c r="H71" s="189"/>
    </row>
    <row r="72" spans="1:8" s="12" customFormat="1" ht="24.75" customHeight="1" thickBot="1">
      <c r="A72" s="44" t="s">
        <v>933</v>
      </c>
      <c r="B72" s="45"/>
      <c r="C72" s="45"/>
      <c r="D72" s="45"/>
      <c r="E72" s="45"/>
      <c r="F72" s="46"/>
      <c r="G72" s="47"/>
      <c r="H72" s="48"/>
    </row>
    <row r="73" spans="1:8" s="12" customFormat="1" ht="20.100000000000001" customHeight="1">
      <c r="A73" s="144" t="s">
        <v>788</v>
      </c>
      <c r="B73" s="78" t="s">
        <v>792</v>
      </c>
      <c r="C73" s="271"/>
      <c r="D73" s="272"/>
      <c r="E73" s="273"/>
      <c r="F73" s="16" t="s">
        <v>5</v>
      </c>
      <c r="G73" s="32">
        <f>VLOOKUP(F73,'D-Total 2025'!A:C,3,0)</f>
        <v>5206</v>
      </c>
      <c r="H73" s="115"/>
    </row>
    <row r="74" spans="1:8" s="12" customFormat="1" ht="20.100000000000001" customHeight="1">
      <c r="A74" s="145"/>
      <c r="B74" s="78" t="s">
        <v>785</v>
      </c>
      <c r="C74" s="166"/>
      <c r="D74" s="167"/>
      <c r="E74" s="168"/>
      <c r="F74" s="15" t="s">
        <v>1273</v>
      </c>
      <c r="G74" s="32">
        <f>VLOOKUP(F74,'D-Total 2025'!A:C,3,0)</f>
        <v>11852</v>
      </c>
      <c r="H74" s="119"/>
    </row>
    <row r="75" spans="1:8" s="12" customFormat="1" ht="20.100000000000001" customHeight="1">
      <c r="A75" s="145"/>
      <c r="B75" s="73" t="s">
        <v>786</v>
      </c>
      <c r="C75" s="166"/>
      <c r="D75" s="167"/>
      <c r="E75" s="168"/>
      <c r="F75" s="15" t="s">
        <v>1272</v>
      </c>
      <c r="G75" s="32">
        <f>VLOOKUP(F75,'D-Total 2025'!A:C,3,0)</f>
        <v>11852</v>
      </c>
      <c r="H75" s="119"/>
    </row>
    <row r="76" spans="1:8" s="12" customFormat="1" ht="20.100000000000001" customHeight="1">
      <c r="A76" s="145"/>
      <c r="B76" s="73" t="s">
        <v>787</v>
      </c>
      <c r="C76" s="166"/>
      <c r="D76" s="167"/>
      <c r="E76" s="168"/>
      <c r="F76" s="15" t="s">
        <v>1271</v>
      </c>
      <c r="G76" s="32">
        <f>VLOOKUP(F76,'D-Total 2025'!A:C,3,0)</f>
        <v>11852</v>
      </c>
      <c r="H76" s="119"/>
    </row>
    <row r="77" spans="1:8" s="12" customFormat="1" ht="20.100000000000001" customHeight="1">
      <c r="A77" s="145"/>
      <c r="B77" s="73" t="s">
        <v>793</v>
      </c>
      <c r="C77" s="157" t="s">
        <v>900</v>
      </c>
      <c r="D77" s="167"/>
      <c r="E77" s="168"/>
      <c r="F77" s="15" t="s">
        <v>6</v>
      </c>
      <c r="G77" s="32">
        <f>VLOOKUP(F77,'D-Total 2025'!A:C,3,0)</f>
        <v>14289</v>
      </c>
      <c r="H77" s="119"/>
    </row>
    <row r="78" spans="1:8" s="12" customFormat="1" ht="20.100000000000001" customHeight="1">
      <c r="A78" s="145"/>
      <c r="B78" s="73" t="s">
        <v>793</v>
      </c>
      <c r="C78" s="166" t="s">
        <v>795</v>
      </c>
      <c r="D78" s="167"/>
      <c r="E78" s="168"/>
      <c r="F78" s="15" t="s">
        <v>57</v>
      </c>
      <c r="G78" s="32">
        <f>VLOOKUP(F78,'D-Total 2025'!A:C,3,0)</f>
        <v>20714</v>
      </c>
      <c r="H78" s="119"/>
    </row>
    <row r="79" spans="1:8" s="12" customFormat="1" ht="29.25" customHeight="1">
      <c r="A79" s="145"/>
      <c r="B79" s="74" t="s">
        <v>789</v>
      </c>
      <c r="C79" s="268" t="s">
        <v>899</v>
      </c>
      <c r="D79" s="269"/>
      <c r="E79" s="270"/>
      <c r="F79" s="15" t="s">
        <v>246</v>
      </c>
      <c r="G79" s="32">
        <f>VLOOKUP(F79,'D-Total 2025'!A:C,3,0)</f>
        <v>9305</v>
      </c>
      <c r="H79" s="119"/>
    </row>
    <row r="80" spans="1:8" s="12" customFormat="1" ht="20.100000000000001" customHeight="1">
      <c r="A80" s="145"/>
      <c r="B80" s="74" t="s">
        <v>789</v>
      </c>
      <c r="C80" s="166" t="s">
        <v>941</v>
      </c>
      <c r="D80" s="167"/>
      <c r="E80" s="168"/>
      <c r="F80" s="15" t="s">
        <v>247</v>
      </c>
      <c r="G80" s="32">
        <f>VLOOKUP(F80,'D-Total 2025'!A:C,3,0)</f>
        <v>8419</v>
      </c>
      <c r="H80" s="119"/>
    </row>
    <row r="81" spans="1:8" s="12" customFormat="1" ht="20.100000000000001" customHeight="1">
      <c r="A81" s="145"/>
      <c r="B81" s="78" t="s">
        <v>927</v>
      </c>
      <c r="C81" s="166"/>
      <c r="D81" s="167"/>
      <c r="E81" s="168"/>
      <c r="F81" s="15" t="s">
        <v>1008</v>
      </c>
      <c r="G81" s="32">
        <f>VLOOKUP(F81,'D-Total 2025'!A:C,3,0)</f>
        <v>13875</v>
      </c>
      <c r="H81" s="119"/>
    </row>
    <row r="82" spans="1:8" s="12" customFormat="1" ht="20.100000000000001" customHeight="1" thickBot="1">
      <c r="A82" s="145"/>
      <c r="B82" s="73" t="s">
        <v>928</v>
      </c>
      <c r="C82" s="163"/>
      <c r="D82" s="164"/>
      <c r="E82" s="165"/>
      <c r="F82" s="56" t="s">
        <v>670</v>
      </c>
      <c r="G82" s="49">
        <f>VLOOKUP(F82,'D-Total 2025'!A:C,3,0)</f>
        <v>14521</v>
      </c>
      <c r="H82" s="116"/>
    </row>
    <row r="83" spans="1:8" s="12" customFormat="1" ht="20.100000000000001" customHeight="1">
      <c r="A83" s="233" t="s">
        <v>790</v>
      </c>
      <c r="B83" s="75" t="s">
        <v>767</v>
      </c>
      <c r="C83" s="251" t="s">
        <v>796</v>
      </c>
      <c r="D83" s="252"/>
      <c r="E83" s="253"/>
      <c r="F83" s="38" t="s">
        <v>56</v>
      </c>
      <c r="G83" s="31">
        <f>VLOOKUP(F83,'D-Total 2025'!A:C,3,0)</f>
        <v>28689</v>
      </c>
      <c r="H83" s="79"/>
    </row>
    <row r="84" spans="1:8" s="12" customFormat="1" ht="20.100000000000001" customHeight="1">
      <c r="A84" s="235"/>
      <c r="B84" s="74" t="s">
        <v>767</v>
      </c>
      <c r="C84" s="166" t="s">
        <v>798</v>
      </c>
      <c r="D84" s="167"/>
      <c r="E84" s="168"/>
      <c r="F84" s="39" t="s">
        <v>278</v>
      </c>
      <c r="G84" s="32">
        <f>VLOOKUP(F84,'D-Total 2025'!A:C,3,0)</f>
        <v>31348</v>
      </c>
      <c r="H84" s="80"/>
    </row>
    <row r="85" spans="1:8" s="12" customFormat="1" ht="20.100000000000001" customHeight="1">
      <c r="A85" s="235"/>
      <c r="B85" s="74" t="s">
        <v>767</v>
      </c>
      <c r="C85" s="166" t="s">
        <v>797</v>
      </c>
      <c r="D85" s="167"/>
      <c r="E85" s="168"/>
      <c r="F85" s="39" t="s">
        <v>273</v>
      </c>
      <c r="G85" s="32">
        <f>VLOOKUP(F85,'D-Total 2025'!A:C,3,0)</f>
        <v>39213</v>
      </c>
      <c r="H85" s="80"/>
    </row>
    <row r="86" spans="1:8" s="12" customFormat="1" ht="20.100000000000001" customHeight="1">
      <c r="A86" s="235"/>
      <c r="B86" s="74" t="s">
        <v>767</v>
      </c>
      <c r="C86" s="166" t="s">
        <v>799</v>
      </c>
      <c r="D86" s="167"/>
      <c r="E86" s="168"/>
      <c r="F86" s="39" t="s">
        <v>276</v>
      </c>
      <c r="G86" s="32">
        <f>VLOOKUP(F86,'D-Total 2025'!A:C,3,0)</f>
        <v>41650</v>
      </c>
      <c r="H86" s="80"/>
    </row>
    <row r="87" spans="1:8" s="12" customFormat="1" ht="20.100000000000001" customHeight="1">
      <c r="A87" s="235"/>
      <c r="B87" s="74" t="s">
        <v>767</v>
      </c>
      <c r="C87" s="166" t="s">
        <v>800</v>
      </c>
      <c r="D87" s="167"/>
      <c r="E87" s="168"/>
      <c r="F87" s="39" t="s">
        <v>277</v>
      </c>
      <c r="G87" s="32">
        <f>VLOOKUP(F87,'D-Total 2025'!A:C,3,0)</f>
        <v>60148</v>
      </c>
      <c r="H87" s="80"/>
    </row>
    <row r="88" spans="1:8" s="12" customFormat="1" ht="20.100000000000001" customHeight="1">
      <c r="A88" s="235"/>
      <c r="B88" s="74" t="s">
        <v>767</v>
      </c>
      <c r="C88" s="166" t="s">
        <v>823</v>
      </c>
      <c r="D88" s="167"/>
      <c r="E88" s="168"/>
      <c r="F88" s="39" t="s">
        <v>274</v>
      </c>
      <c r="G88" s="32">
        <f>VLOOKUP(F88,'D-Total 2025'!A:C,3,0)</f>
        <v>68234</v>
      </c>
      <c r="H88" s="80"/>
    </row>
    <row r="89" spans="1:8" s="12" customFormat="1" ht="20.100000000000001" customHeight="1">
      <c r="A89" s="235"/>
      <c r="B89" s="74" t="s">
        <v>767</v>
      </c>
      <c r="C89" s="166" t="s">
        <v>824</v>
      </c>
      <c r="D89" s="167"/>
      <c r="E89" s="168"/>
      <c r="F89" s="39" t="s">
        <v>275</v>
      </c>
      <c r="G89" s="32">
        <f>VLOOKUP(F89,'D-Total 2025'!A:C,3,0)</f>
        <v>78757</v>
      </c>
      <c r="H89" s="80"/>
    </row>
    <row r="90" spans="1:8" s="12" customFormat="1" ht="20.100000000000001" customHeight="1">
      <c r="A90" s="235"/>
      <c r="B90" s="73" t="s">
        <v>793</v>
      </c>
      <c r="C90" s="166" t="s">
        <v>801</v>
      </c>
      <c r="D90" s="167"/>
      <c r="E90" s="168"/>
      <c r="F90" s="39" t="s">
        <v>14</v>
      </c>
      <c r="G90" s="32">
        <f>VLOOKUP(F90,'D-Total 2025'!A:C,3,0)</f>
        <v>12295</v>
      </c>
      <c r="H90" s="80"/>
    </row>
    <row r="91" spans="1:8" s="12" customFormat="1" ht="20.100000000000001" customHeight="1">
      <c r="A91" s="235"/>
      <c r="B91" s="73" t="s">
        <v>793</v>
      </c>
      <c r="C91" s="166" t="s">
        <v>802</v>
      </c>
      <c r="D91" s="167"/>
      <c r="E91" s="168"/>
      <c r="F91" s="39" t="s">
        <v>231</v>
      </c>
      <c r="G91" s="32">
        <f>VLOOKUP(F91,'D-Total 2025'!A:C,3,0)</f>
        <v>12295</v>
      </c>
      <c r="H91" s="80"/>
    </row>
    <row r="92" spans="1:8" s="12" customFormat="1" ht="20.100000000000001" customHeight="1">
      <c r="A92" s="235"/>
      <c r="B92" s="73" t="s">
        <v>793</v>
      </c>
      <c r="C92" s="166" t="s">
        <v>803</v>
      </c>
      <c r="D92" s="167"/>
      <c r="E92" s="168"/>
      <c r="F92" s="39" t="s">
        <v>232</v>
      </c>
      <c r="G92" s="32">
        <f>VLOOKUP(F92,'D-Total 2025'!A:C,3,0)</f>
        <v>12295</v>
      </c>
      <c r="H92" s="80"/>
    </row>
    <row r="93" spans="1:8" s="12" customFormat="1" ht="20.100000000000001" customHeight="1" thickBot="1">
      <c r="A93" s="237"/>
      <c r="B93" s="76" t="s">
        <v>793</v>
      </c>
      <c r="C93" s="82" t="s">
        <v>804</v>
      </c>
      <c r="D93" s="22"/>
      <c r="E93" s="86"/>
      <c r="F93" s="40" t="s">
        <v>233</v>
      </c>
      <c r="G93" s="33">
        <f>VLOOKUP(F93,'D-Total 2025'!A:C,3,0)</f>
        <v>12295</v>
      </c>
      <c r="H93" s="81"/>
    </row>
    <row r="94" spans="1:8" s="12" customFormat="1" ht="20.100000000000001" customHeight="1">
      <c r="A94" s="254" t="s">
        <v>809</v>
      </c>
      <c r="B94" s="77" t="s">
        <v>767</v>
      </c>
      <c r="C94" s="256" t="s">
        <v>796</v>
      </c>
      <c r="D94" s="257"/>
      <c r="E94" s="258"/>
      <c r="F94" s="41" t="s">
        <v>16</v>
      </c>
      <c r="G94" s="31">
        <f>VLOOKUP(F94,'D-Total 2025'!A:C,3,0)</f>
        <v>28357</v>
      </c>
      <c r="H94" s="79"/>
    </row>
    <row r="95" spans="1:8" s="12" customFormat="1" ht="20.100000000000001" customHeight="1">
      <c r="A95" s="254"/>
      <c r="B95" s="74" t="s">
        <v>767</v>
      </c>
      <c r="C95" s="166" t="s">
        <v>799</v>
      </c>
      <c r="D95" s="167"/>
      <c r="E95" s="168"/>
      <c r="F95" s="39" t="s">
        <v>19</v>
      </c>
      <c r="G95" s="32">
        <f>VLOOKUP(F95,'D-Total 2025'!A:C,3,0)</f>
        <v>28357</v>
      </c>
      <c r="H95" s="80"/>
    </row>
    <row r="96" spans="1:8" s="12" customFormat="1" ht="20.100000000000001" customHeight="1">
      <c r="A96" s="254"/>
      <c r="B96" s="74" t="s">
        <v>767</v>
      </c>
      <c r="C96" s="166" t="s">
        <v>805</v>
      </c>
      <c r="D96" s="167"/>
      <c r="E96" s="168"/>
      <c r="F96" s="39" t="s">
        <v>18</v>
      </c>
      <c r="G96" s="32">
        <f>VLOOKUP(F96,'D-Total 2025'!A:C,3,0)</f>
        <v>30351</v>
      </c>
      <c r="H96" s="80"/>
    </row>
    <row r="97" spans="1:10" s="12" customFormat="1" ht="20.100000000000001" customHeight="1">
      <c r="A97" s="254"/>
      <c r="B97" s="73" t="s">
        <v>793</v>
      </c>
      <c r="C97" s="166" t="s">
        <v>806</v>
      </c>
      <c r="D97" s="167"/>
      <c r="E97" s="168"/>
      <c r="F97" s="39" t="s">
        <v>17</v>
      </c>
      <c r="G97" s="32">
        <f>VLOOKUP(F97,'D-Total 2025'!A:C,3,0)</f>
        <v>13071</v>
      </c>
      <c r="H97" s="80"/>
    </row>
    <row r="98" spans="1:10" s="12" customFormat="1" ht="20.100000000000001" customHeight="1">
      <c r="A98" s="254"/>
      <c r="B98" s="73" t="s">
        <v>793</v>
      </c>
      <c r="C98" s="166" t="s">
        <v>807</v>
      </c>
      <c r="D98" s="167"/>
      <c r="E98" s="168"/>
      <c r="F98" s="39" t="s">
        <v>228</v>
      </c>
      <c r="G98" s="32">
        <f>VLOOKUP(F98,'D-Total 2025'!A:C,3,0)</f>
        <v>14622</v>
      </c>
      <c r="H98" s="80"/>
    </row>
    <row r="99" spans="1:10" s="12" customFormat="1" ht="20.100000000000001" customHeight="1" thickBot="1">
      <c r="A99" s="255"/>
      <c r="B99" s="76" t="s">
        <v>793</v>
      </c>
      <c r="C99" s="163" t="s">
        <v>808</v>
      </c>
      <c r="D99" s="164"/>
      <c r="E99" s="165"/>
      <c r="F99" s="40" t="s">
        <v>229</v>
      </c>
      <c r="G99" s="33">
        <f>VLOOKUP(F99,'D-Total 2025'!A:C,3,0)</f>
        <v>13514</v>
      </c>
      <c r="H99" s="81"/>
    </row>
    <row r="100" spans="1:10" s="12" customFormat="1" ht="20.100000000000001" customHeight="1">
      <c r="A100" s="91"/>
      <c r="B100" s="92"/>
      <c r="C100" s="93"/>
      <c r="D100" s="93"/>
      <c r="E100" s="93"/>
      <c r="F100" s="24"/>
      <c r="G100" s="29"/>
      <c r="H100" s="29"/>
    </row>
    <row r="101" spans="1:10" s="12" customFormat="1" ht="30" customHeight="1">
      <c r="A101" s="88" t="s">
        <v>844</v>
      </c>
      <c r="B101" s="23"/>
      <c r="C101" s="25"/>
      <c r="D101" s="26"/>
      <c r="E101" s="85"/>
      <c r="F101" s="24"/>
      <c r="G101" s="29"/>
      <c r="H101" s="29"/>
    </row>
    <row r="102" spans="1:10">
      <c r="A102" s="265" t="s">
        <v>3930</v>
      </c>
      <c r="B102" s="265"/>
      <c r="C102" s="265"/>
      <c r="D102" s="265"/>
      <c r="E102" s="265"/>
      <c r="I102" s="28"/>
      <c r="J102" s="28"/>
    </row>
  </sheetData>
  <sheetProtection password="D2F7" sheet="1" objects="1" scenarios="1"/>
  <mergeCells count="136">
    <mergeCell ref="H59:H62"/>
    <mergeCell ref="H51:H54"/>
    <mergeCell ref="C55:C58"/>
    <mergeCell ref="D55:D58"/>
    <mergeCell ref="E55:E58"/>
    <mergeCell ref="A102:E102"/>
    <mergeCell ref="G3:H3"/>
    <mergeCell ref="A2:H2"/>
    <mergeCell ref="A6:A11"/>
    <mergeCell ref="C8:C9"/>
    <mergeCell ref="D8:D9"/>
    <mergeCell ref="E8:E9"/>
    <mergeCell ref="C10:C11"/>
    <mergeCell ref="D10:D11"/>
    <mergeCell ref="E10:E11"/>
    <mergeCell ref="A51:A62"/>
    <mergeCell ref="A63:A71"/>
    <mergeCell ref="H36:H38"/>
    <mergeCell ref="H24:H26"/>
    <mergeCell ref="H27:H29"/>
    <mergeCell ref="C27:C29"/>
    <mergeCell ref="D27:D29"/>
    <mergeCell ref="E27:E29"/>
    <mergeCell ref="A30:A38"/>
    <mergeCell ref="C98:E98"/>
    <mergeCell ref="C99:E99"/>
    <mergeCell ref="C88:E88"/>
    <mergeCell ref="C89:E89"/>
    <mergeCell ref="C90:E90"/>
    <mergeCell ref="C91:E91"/>
    <mergeCell ref="C92:E92"/>
    <mergeCell ref="A94:A99"/>
    <mergeCell ref="C94:E94"/>
    <mergeCell ref="C95:E95"/>
    <mergeCell ref="C96:E96"/>
    <mergeCell ref="C97:E97"/>
    <mergeCell ref="C77:E77"/>
    <mergeCell ref="A83:A93"/>
    <mergeCell ref="C83:E83"/>
    <mergeCell ref="C84:E84"/>
    <mergeCell ref="C85:E85"/>
    <mergeCell ref="C86:E86"/>
    <mergeCell ref="C87:E87"/>
    <mergeCell ref="C69:C71"/>
    <mergeCell ref="D69:D71"/>
    <mergeCell ref="E69:E71"/>
    <mergeCell ref="H69:H71"/>
    <mergeCell ref="A73:A82"/>
    <mergeCell ref="C73:E73"/>
    <mergeCell ref="C74:E74"/>
    <mergeCell ref="C75:E75"/>
    <mergeCell ref="C76:E76"/>
    <mergeCell ref="H63:H65"/>
    <mergeCell ref="C66:C68"/>
    <mergeCell ref="D66:D68"/>
    <mergeCell ref="E66:E68"/>
    <mergeCell ref="H66:H68"/>
    <mergeCell ref="C63:C65"/>
    <mergeCell ref="D63:D65"/>
    <mergeCell ref="E63:E65"/>
    <mergeCell ref="C78:E78"/>
    <mergeCell ref="B63:B71"/>
    <mergeCell ref="H21:H23"/>
    <mergeCell ref="H15:H17"/>
    <mergeCell ref="H18:H20"/>
    <mergeCell ref="H12:H14"/>
    <mergeCell ref="A21:A29"/>
    <mergeCell ref="C24:C26"/>
    <mergeCell ref="D24:D26"/>
    <mergeCell ref="E24:E26"/>
    <mergeCell ref="H55:H58"/>
    <mergeCell ref="H47:H50"/>
    <mergeCell ref="C51:C54"/>
    <mergeCell ref="D51:D54"/>
    <mergeCell ref="E51:E54"/>
    <mergeCell ref="E39:E42"/>
    <mergeCell ref="H39:H42"/>
    <mergeCell ref="C43:C46"/>
    <mergeCell ref="D43:D46"/>
    <mergeCell ref="E43:E46"/>
    <mergeCell ref="H43:H46"/>
    <mergeCell ref="B12:B20"/>
    <mergeCell ref="B21:B29"/>
    <mergeCell ref="B30:B38"/>
    <mergeCell ref="B39:B50"/>
    <mergeCell ref="B51:B62"/>
    <mergeCell ref="A39:A50"/>
    <mergeCell ref="C39:C42"/>
    <mergeCell ref="D39:D42"/>
    <mergeCell ref="H30:H32"/>
    <mergeCell ref="C33:C35"/>
    <mergeCell ref="D33:D35"/>
    <mergeCell ref="E33:E35"/>
    <mergeCell ref="H33:H35"/>
    <mergeCell ref="C30:C32"/>
    <mergeCell ref="D30:D32"/>
    <mergeCell ref="E30:E32"/>
    <mergeCell ref="C36:C38"/>
    <mergeCell ref="D36:D38"/>
    <mergeCell ref="E36:E38"/>
    <mergeCell ref="C15:C17"/>
    <mergeCell ref="D15:D17"/>
    <mergeCell ref="E15:E17"/>
    <mergeCell ref="C18:C20"/>
    <mergeCell ref="D18:D20"/>
    <mergeCell ref="E18:E20"/>
    <mergeCell ref="A12:A20"/>
    <mergeCell ref="C12:C14"/>
    <mergeCell ref="D12:D14"/>
    <mergeCell ref="E12:E14"/>
    <mergeCell ref="D21:D23"/>
    <mergeCell ref="E21:E23"/>
    <mergeCell ref="C47:C50"/>
    <mergeCell ref="D47:D50"/>
    <mergeCell ref="E47:E50"/>
    <mergeCell ref="C80:E80"/>
    <mergeCell ref="C81:E81"/>
    <mergeCell ref="C79:E79"/>
    <mergeCell ref="C82:E82"/>
    <mergeCell ref="C21:C23"/>
    <mergeCell ref="C59:C62"/>
    <mergeCell ref="D59:D62"/>
    <mergeCell ref="E59:E62"/>
    <mergeCell ref="H10:H11"/>
    <mergeCell ref="G4:G5"/>
    <mergeCell ref="H4:H5"/>
    <mergeCell ref="B4:B5"/>
    <mergeCell ref="C4:D4"/>
    <mergeCell ref="E4:E5"/>
    <mergeCell ref="F4:F5"/>
    <mergeCell ref="H6:H7"/>
    <mergeCell ref="H8:H9"/>
    <mergeCell ref="C6:C7"/>
    <mergeCell ref="D6:D7"/>
    <mergeCell ref="E6:E7"/>
    <mergeCell ref="B6:B11"/>
  </mergeCells>
  <hyperlinks>
    <hyperlink ref="A102" r:id="rId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92D050"/>
  </sheetPr>
  <dimension ref="A1:H45"/>
  <sheetViews>
    <sheetView showGridLines="0" workbookViewId="0">
      <pane ySplit="5" topLeftCell="A6" activePane="bottomLeft" state="frozen"/>
      <selection pane="bottomLeft" activeCell="J6" sqref="J6"/>
    </sheetView>
  </sheetViews>
  <sheetFormatPr defaultRowHeight="15"/>
  <cols>
    <col min="1" max="1" width="41.7109375" customWidth="1"/>
    <col min="2" max="2" width="33.7109375" customWidth="1"/>
    <col min="3" max="5" width="18.7109375" customWidth="1"/>
    <col min="6" max="6" width="26.85546875" customWidth="1"/>
    <col min="7" max="7" width="16.7109375" style="28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2.5" customHeight="1">
      <c r="A2" s="278" t="s">
        <v>1006</v>
      </c>
      <c r="B2" s="278"/>
      <c r="C2" s="278"/>
      <c r="D2" s="278"/>
      <c r="E2" s="278"/>
      <c r="F2" s="278"/>
      <c r="G2" s="278"/>
      <c r="H2" s="126"/>
    </row>
    <row r="3" spans="1:8" s="1" customFormat="1" ht="36" customHeight="1" thickBot="1">
      <c r="A3" s="111" t="s">
        <v>3927</v>
      </c>
      <c r="B3" s="5"/>
      <c r="C3" s="7"/>
      <c r="D3" s="8"/>
      <c r="E3" s="9"/>
      <c r="F3" s="292" t="s">
        <v>3928</v>
      </c>
      <c r="G3" s="293"/>
    </row>
    <row r="4" spans="1:8" s="10" customFormat="1" ht="36.950000000000003" customHeight="1">
      <c r="A4" s="21"/>
      <c r="B4" s="199" t="s">
        <v>1004</v>
      </c>
      <c r="C4" s="205" t="s">
        <v>863</v>
      </c>
      <c r="D4" s="294" t="s">
        <v>864</v>
      </c>
      <c r="E4" s="205" t="s">
        <v>1018</v>
      </c>
      <c r="F4" s="201" t="s">
        <v>750</v>
      </c>
      <c r="G4" s="205" t="s">
        <v>1002</v>
      </c>
    </row>
    <row r="5" spans="1:8" s="11" customFormat="1" ht="36.950000000000003" customHeight="1" thickBot="1">
      <c r="A5" s="53"/>
      <c r="B5" s="200"/>
      <c r="C5" s="206"/>
      <c r="D5" s="295"/>
      <c r="E5" s="206"/>
      <c r="F5" s="202"/>
      <c r="G5" s="206"/>
    </row>
    <row r="6" spans="1:8" s="12" customFormat="1" ht="136.5" customHeight="1">
      <c r="A6" s="220"/>
      <c r="B6" s="97" t="s">
        <v>873</v>
      </c>
      <c r="C6" s="83">
        <v>46</v>
      </c>
      <c r="D6" s="84">
        <v>180</v>
      </c>
      <c r="E6" s="103" t="s">
        <v>884</v>
      </c>
      <c r="F6" s="100" t="s">
        <v>174</v>
      </c>
      <c r="G6" s="94">
        <f>VLOOKUP(F6,'D-Total 2025'!A:C,3,0)</f>
        <v>24780</v>
      </c>
    </row>
    <row r="7" spans="1:8" s="12" customFormat="1" ht="21.95" customHeight="1">
      <c r="A7" s="222"/>
      <c r="B7" s="98" t="s">
        <v>868</v>
      </c>
      <c r="C7" s="274"/>
      <c r="D7" s="275"/>
      <c r="E7" s="217"/>
      <c r="F7" s="101" t="s">
        <v>872</v>
      </c>
      <c r="G7" s="95">
        <f>VLOOKUP(F7,'D-Total 2025'!A:C,3,0)</f>
        <v>5871</v>
      </c>
    </row>
    <row r="8" spans="1:8" s="12" customFormat="1" ht="21.95" customHeight="1" thickBot="1">
      <c r="A8" s="223"/>
      <c r="B8" s="99" t="s">
        <v>869</v>
      </c>
      <c r="C8" s="276"/>
      <c r="D8" s="277"/>
      <c r="E8" s="218"/>
      <c r="F8" s="102">
        <v>2522188</v>
      </c>
      <c r="G8" s="96">
        <f>VLOOKUP(F8,'D-Total 2025'!A:C,3,0)</f>
        <v>7441</v>
      </c>
    </row>
    <row r="9" spans="1:8" s="12" customFormat="1" ht="136.5" customHeight="1">
      <c r="A9" s="220"/>
      <c r="B9" s="97" t="s">
        <v>874</v>
      </c>
      <c r="C9" s="83">
        <v>82</v>
      </c>
      <c r="D9" s="84">
        <v>330</v>
      </c>
      <c r="E9" s="103" t="s">
        <v>878</v>
      </c>
      <c r="F9" s="100" t="s">
        <v>175</v>
      </c>
      <c r="G9" s="94">
        <f>VLOOKUP(F9,'D-Total 2025'!A:C,3,0)</f>
        <v>37069</v>
      </c>
    </row>
    <row r="10" spans="1:8" s="12" customFormat="1" ht="21.95" customHeight="1">
      <c r="A10" s="222"/>
      <c r="B10" s="98" t="s">
        <v>868</v>
      </c>
      <c r="C10" s="274"/>
      <c r="D10" s="275"/>
      <c r="E10" s="217"/>
      <c r="F10" s="101" t="s">
        <v>613</v>
      </c>
      <c r="G10" s="95">
        <f>VLOOKUP(F10,'D-Total 2025'!A:C,3,0)</f>
        <v>7643</v>
      </c>
    </row>
    <row r="11" spans="1:8" s="12" customFormat="1" ht="21.95" customHeight="1" thickBot="1">
      <c r="A11" s="223"/>
      <c r="B11" s="99" t="s">
        <v>869</v>
      </c>
      <c r="C11" s="276"/>
      <c r="D11" s="277"/>
      <c r="E11" s="218"/>
      <c r="F11" s="102">
        <v>2522188</v>
      </c>
      <c r="G11" s="96">
        <f>VLOOKUP(F11,'D-Total 2025'!A:C,3,0)</f>
        <v>7441</v>
      </c>
    </row>
    <row r="12" spans="1:8" s="12" customFormat="1" ht="136.5" customHeight="1">
      <c r="A12" s="220"/>
      <c r="B12" s="97" t="s">
        <v>866</v>
      </c>
      <c r="C12" s="83">
        <v>124</v>
      </c>
      <c r="D12" s="84">
        <v>480</v>
      </c>
      <c r="E12" s="103" t="s">
        <v>865</v>
      </c>
      <c r="F12" s="100" t="s">
        <v>176</v>
      </c>
      <c r="G12" s="94">
        <f>VLOOKUP(F12,'D-Total 2025'!A:C,3,0)</f>
        <v>53656</v>
      </c>
    </row>
    <row r="13" spans="1:8" s="12" customFormat="1" ht="21.95" customHeight="1">
      <c r="A13" s="222"/>
      <c r="B13" s="98" t="s">
        <v>868</v>
      </c>
      <c r="C13" s="274"/>
      <c r="D13" s="275"/>
      <c r="E13" s="217"/>
      <c r="F13" s="101" t="s">
        <v>867</v>
      </c>
      <c r="G13" s="95">
        <f>VLOOKUP(F13,'D-Total 2025'!A:C,3,0)</f>
        <v>9415</v>
      </c>
    </row>
    <row r="14" spans="1:8" s="12" customFormat="1" ht="21.95" customHeight="1" thickBot="1">
      <c r="A14" s="223"/>
      <c r="B14" s="99" t="s">
        <v>869</v>
      </c>
      <c r="C14" s="276"/>
      <c r="D14" s="277"/>
      <c r="E14" s="218"/>
      <c r="F14" s="102">
        <v>2561457</v>
      </c>
      <c r="G14" s="96">
        <f>VLOOKUP(F14,'D-Total 2025'!A:C,3,0)</f>
        <v>5234</v>
      </c>
    </row>
    <row r="15" spans="1:8" s="12" customFormat="1" ht="136.5" customHeight="1">
      <c r="A15" s="220"/>
      <c r="B15" s="97" t="s">
        <v>875</v>
      </c>
      <c r="C15" s="83">
        <v>82</v>
      </c>
      <c r="D15" s="84">
        <v>330</v>
      </c>
      <c r="E15" s="103" t="s">
        <v>877</v>
      </c>
      <c r="F15" s="100" t="s">
        <v>3288</v>
      </c>
      <c r="G15" s="94">
        <f>VLOOKUP(F15,'D-Total 2025'!A:C,3,0)</f>
        <v>55254</v>
      </c>
    </row>
    <row r="16" spans="1:8" s="12" customFormat="1" ht="21.95" customHeight="1">
      <c r="A16" s="222"/>
      <c r="B16" s="98" t="s">
        <v>868</v>
      </c>
      <c r="C16" s="274"/>
      <c r="D16" s="275"/>
      <c r="E16" s="217"/>
      <c r="F16" s="101" t="s">
        <v>872</v>
      </c>
      <c r="G16" s="95">
        <f>VLOOKUP(F16,'D-Total 2025'!A:C,3,0)</f>
        <v>5871</v>
      </c>
    </row>
    <row r="17" spans="1:7" s="12" customFormat="1" ht="21.95" customHeight="1">
      <c r="A17" s="222"/>
      <c r="B17" s="98" t="s">
        <v>876</v>
      </c>
      <c r="C17" s="274"/>
      <c r="D17" s="275"/>
      <c r="E17" s="217"/>
      <c r="F17" s="101" t="s">
        <v>1009</v>
      </c>
      <c r="G17" s="95">
        <f>VLOOKUP(F17,'D-Total 2025'!A:C,3,0)</f>
        <v>7643</v>
      </c>
    </row>
    <row r="18" spans="1:7" s="12" customFormat="1" ht="21.95" customHeight="1" thickBot="1">
      <c r="A18" s="223"/>
      <c r="B18" s="99" t="s">
        <v>869</v>
      </c>
      <c r="C18" s="276"/>
      <c r="D18" s="277"/>
      <c r="E18" s="218"/>
      <c r="F18" s="102">
        <v>2568527</v>
      </c>
      <c r="G18" s="96">
        <f>VLOOKUP(F18,'D-Total 2025'!A:C,3,0)</f>
        <v>4028</v>
      </c>
    </row>
    <row r="19" spans="1:7" s="12" customFormat="1" ht="136.5" customHeight="1">
      <c r="A19" s="220"/>
      <c r="B19" s="97" t="s">
        <v>879</v>
      </c>
      <c r="C19" s="83">
        <v>96</v>
      </c>
      <c r="D19" s="84">
        <v>420</v>
      </c>
      <c r="E19" s="103" t="s">
        <v>880</v>
      </c>
      <c r="F19" s="100" t="s">
        <v>179</v>
      </c>
      <c r="G19" s="94">
        <f>VLOOKUP(F19,'D-Total 2025'!A:C,3,0)</f>
        <v>58551</v>
      </c>
    </row>
    <row r="20" spans="1:7" s="12" customFormat="1" ht="21.95" customHeight="1">
      <c r="A20" s="222"/>
      <c r="B20" s="98" t="s">
        <v>868</v>
      </c>
      <c r="C20" s="274"/>
      <c r="D20" s="275"/>
      <c r="E20" s="217"/>
      <c r="F20" s="101" t="s">
        <v>867</v>
      </c>
      <c r="G20" s="95">
        <f>VLOOKUP(F20,'D-Total 2025'!A:C,3,0)</f>
        <v>9415</v>
      </c>
    </row>
    <row r="21" spans="1:7" s="12" customFormat="1" ht="21.95" customHeight="1">
      <c r="A21" s="222"/>
      <c r="B21" s="98" t="s">
        <v>876</v>
      </c>
      <c r="C21" s="274"/>
      <c r="D21" s="275"/>
      <c r="E21" s="217"/>
      <c r="F21" s="101" t="s">
        <v>881</v>
      </c>
      <c r="G21" s="95">
        <f>VLOOKUP(F21,'D-Total 2025'!A:C,3,0)</f>
        <v>5539</v>
      </c>
    </row>
    <row r="22" spans="1:7" s="12" customFormat="1" ht="21.95" customHeight="1" thickBot="1">
      <c r="A22" s="223"/>
      <c r="B22" s="99" t="s">
        <v>869</v>
      </c>
      <c r="C22" s="276"/>
      <c r="D22" s="277"/>
      <c r="E22" s="218"/>
      <c r="F22" s="102">
        <v>2553281</v>
      </c>
      <c r="G22" s="96">
        <f>VLOOKUP(F22,'D-Total 2025'!A:C,3,0)</f>
        <v>4745</v>
      </c>
    </row>
    <row r="23" spans="1:7" s="12" customFormat="1" ht="136.5" customHeight="1">
      <c r="A23" s="220"/>
      <c r="B23" s="97" t="s">
        <v>879</v>
      </c>
      <c r="C23" s="127">
        <v>96</v>
      </c>
      <c r="D23" s="84">
        <v>420</v>
      </c>
      <c r="E23" s="103" t="s">
        <v>880</v>
      </c>
      <c r="F23" s="100" t="s">
        <v>178</v>
      </c>
      <c r="G23" s="94">
        <f>VLOOKUP(F23,'D-Total 2025'!A:C,3,0)</f>
        <v>58551</v>
      </c>
    </row>
    <row r="24" spans="1:7" s="12" customFormat="1" ht="21.95" customHeight="1">
      <c r="A24" s="222"/>
      <c r="B24" s="98" t="s">
        <v>868</v>
      </c>
      <c r="C24" s="274"/>
      <c r="D24" s="275"/>
      <c r="E24" s="217"/>
      <c r="F24" s="101" t="s">
        <v>867</v>
      </c>
      <c r="G24" s="95">
        <f>VLOOKUP(F24,'D-Total 2025'!A:C,3,0)</f>
        <v>9415</v>
      </c>
    </row>
    <row r="25" spans="1:7" s="12" customFormat="1" ht="21.95" customHeight="1">
      <c r="A25" s="222"/>
      <c r="B25" s="98" t="s">
        <v>876</v>
      </c>
      <c r="C25" s="274"/>
      <c r="D25" s="275"/>
      <c r="E25" s="217"/>
      <c r="F25" s="101" t="s">
        <v>881</v>
      </c>
      <c r="G25" s="95">
        <f>VLOOKUP(F25,'D-Total 2025'!A:C,3,0)</f>
        <v>5539</v>
      </c>
    </row>
    <row r="26" spans="1:7" s="12" customFormat="1" ht="21.95" customHeight="1" thickBot="1">
      <c r="A26" s="223"/>
      <c r="B26" s="99" t="s">
        <v>869</v>
      </c>
      <c r="C26" s="244"/>
      <c r="D26" s="291"/>
      <c r="E26" s="219"/>
      <c r="F26" s="102">
        <v>2553281</v>
      </c>
      <c r="G26" s="96">
        <f>VLOOKUP(F26,'D-Total 2025'!A:C,3,0)</f>
        <v>4745</v>
      </c>
    </row>
    <row r="28" spans="1:7">
      <c r="A28" s="90" t="s">
        <v>897</v>
      </c>
    </row>
    <row r="29" spans="1:7">
      <c r="A29" s="265" t="s">
        <v>1020</v>
      </c>
      <c r="B29" s="265"/>
      <c r="C29" s="265"/>
      <c r="D29" s="265"/>
      <c r="E29" s="265"/>
      <c r="F29" s="265"/>
    </row>
    <row r="30" spans="1:7">
      <c r="A30" s="89"/>
    </row>
    <row r="31" spans="1:7" ht="19.5" customHeight="1">
      <c r="A31" s="57" t="s">
        <v>896</v>
      </c>
    </row>
    <row r="32" spans="1:7" ht="15.75" thickBot="1"/>
    <row r="33" spans="1:7" s="12" customFormat="1" ht="68.45" customHeight="1" thickBot="1">
      <c r="A33" s="107"/>
      <c r="B33" s="108" t="s">
        <v>868</v>
      </c>
      <c r="C33" s="282" t="s">
        <v>177</v>
      </c>
      <c r="D33" s="283"/>
      <c r="E33" s="284"/>
      <c r="F33" s="109" t="s">
        <v>613</v>
      </c>
      <c r="G33" s="110">
        <f>VLOOKUP(F33,'D-Total 2025'!A:C,3,0)</f>
        <v>7643</v>
      </c>
    </row>
    <row r="34" spans="1:7" s="12" customFormat="1" ht="68.45" customHeight="1" thickBot="1">
      <c r="A34" s="107"/>
      <c r="B34" s="98" t="s">
        <v>876</v>
      </c>
      <c r="C34" s="285"/>
      <c r="D34" s="286"/>
      <c r="E34" s="287"/>
      <c r="F34" s="101" t="s">
        <v>671</v>
      </c>
      <c r="G34" s="95">
        <f>VLOOKUP(F34,'D-Total 2025'!A:C,3,0)</f>
        <v>3655</v>
      </c>
    </row>
    <row r="35" spans="1:7" s="12" customFormat="1" ht="68.45" customHeight="1" thickBot="1">
      <c r="A35" s="107"/>
      <c r="B35" s="108" t="s">
        <v>869</v>
      </c>
      <c r="C35" s="288"/>
      <c r="D35" s="289"/>
      <c r="E35" s="290"/>
      <c r="F35" s="109">
        <v>2522188</v>
      </c>
      <c r="G35" s="110">
        <f>VLOOKUP(F35,'D-Total 2025'!A:C,3,0)</f>
        <v>7441</v>
      </c>
    </row>
    <row r="36" spans="1:7" s="12" customFormat="1" ht="68.45" customHeight="1" thickBot="1">
      <c r="A36" s="107"/>
      <c r="B36" s="108" t="s">
        <v>868</v>
      </c>
      <c r="C36" s="282" t="s">
        <v>882</v>
      </c>
      <c r="D36" s="283"/>
      <c r="E36" s="284"/>
      <c r="F36" s="109" t="s">
        <v>883</v>
      </c>
      <c r="G36" s="110">
        <f>VLOOKUP(F36,'D-Total 2025'!A:C,3,0)</f>
        <v>11077</v>
      </c>
    </row>
    <row r="37" spans="1:7" s="12" customFormat="1" ht="68.45" customHeight="1" thickBot="1">
      <c r="A37" s="107"/>
      <c r="B37" s="98" t="s">
        <v>876</v>
      </c>
      <c r="C37" s="285"/>
      <c r="D37" s="286"/>
      <c r="E37" s="287"/>
      <c r="F37" s="101" t="s">
        <v>881</v>
      </c>
      <c r="G37" s="95">
        <f>VLOOKUP(F37,'D-Total 2025'!A:C,3,0)</f>
        <v>5539</v>
      </c>
    </row>
    <row r="38" spans="1:7" s="12" customFormat="1" ht="68.45" customHeight="1" thickBot="1">
      <c r="A38" s="107"/>
      <c r="B38" s="108" t="s">
        <v>869</v>
      </c>
      <c r="C38" s="288"/>
      <c r="D38" s="289"/>
      <c r="E38" s="290"/>
      <c r="F38" s="109">
        <v>2420446</v>
      </c>
      <c r="G38" s="110">
        <f>VLOOKUP(F38,'D-Total 2025'!A:C,3,0)</f>
        <v>5669</v>
      </c>
    </row>
    <row r="39" spans="1:7" s="12" customFormat="1" ht="68.45" customHeight="1" thickBot="1">
      <c r="A39" s="107"/>
      <c r="B39" s="108" t="s">
        <v>887</v>
      </c>
      <c r="C39" s="282" t="s">
        <v>890</v>
      </c>
      <c r="D39" s="283"/>
      <c r="E39" s="284"/>
      <c r="F39" s="109" t="s">
        <v>29</v>
      </c>
      <c r="G39" s="110">
        <f>VLOOKUP(F39,'D-Total 2025'!A:C,3,0)</f>
        <v>4763</v>
      </c>
    </row>
    <row r="40" spans="1:7" s="12" customFormat="1" ht="68.45" customHeight="1" thickBot="1">
      <c r="A40" s="107"/>
      <c r="B40" s="98" t="s">
        <v>888</v>
      </c>
      <c r="C40" s="285"/>
      <c r="D40" s="286"/>
      <c r="E40" s="287"/>
      <c r="F40" s="101" t="s">
        <v>889</v>
      </c>
      <c r="G40" s="95">
        <f>VLOOKUP(F40,'D-Total 2025'!A:C,3,0)</f>
        <v>5901</v>
      </c>
    </row>
    <row r="41" spans="1:7" s="12" customFormat="1" ht="68.45" customHeight="1" thickBot="1">
      <c r="A41" s="107"/>
      <c r="B41" s="108" t="s">
        <v>869</v>
      </c>
      <c r="C41" s="288"/>
      <c r="D41" s="289"/>
      <c r="E41" s="290"/>
      <c r="F41" s="109" t="s">
        <v>1019</v>
      </c>
      <c r="G41" s="110">
        <f>VLOOKUP(F41,'D-Total 2025'!A:C,3,0)</f>
        <v>5901</v>
      </c>
    </row>
    <row r="42" spans="1:7" s="12" customFormat="1" ht="68.45" customHeight="1" thickBot="1">
      <c r="A42" s="107"/>
      <c r="B42" s="108" t="s">
        <v>887</v>
      </c>
      <c r="C42" s="282" t="s">
        <v>891</v>
      </c>
      <c r="D42" s="283"/>
      <c r="E42" s="284"/>
      <c r="F42" s="109" t="s">
        <v>30</v>
      </c>
      <c r="G42" s="110">
        <f>VLOOKUP(F42,'D-Total 2025'!A:C,3,0)</f>
        <v>5760</v>
      </c>
    </row>
    <row r="43" spans="1:7" s="12" customFormat="1" ht="68.45" customHeight="1" thickBot="1">
      <c r="A43" s="107"/>
      <c r="B43" s="104" t="s">
        <v>876</v>
      </c>
      <c r="C43" s="288"/>
      <c r="D43" s="289"/>
      <c r="E43" s="290"/>
      <c r="F43" s="105" t="s">
        <v>31</v>
      </c>
      <c r="G43" s="106">
        <f>VLOOKUP(F43,'D-Total 2025'!A:C,3,0)</f>
        <v>3434</v>
      </c>
    </row>
    <row r="44" spans="1:7" s="12" customFormat="1" ht="68.45" customHeight="1" thickBot="1">
      <c r="A44" s="107"/>
      <c r="B44" s="108" t="s">
        <v>892</v>
      </c>
      <c r="C44" s="279" t="s">
        <v>893</v>
      </c>
      <c r="D44" s="280"/>
      <c r="E44" s="281"/>
      <c r="F44" s="109" t="s">
        <v>27</v>
      </c>
      <c r="G44" s="110">
        <f>VLOOKUP(F44,'D-Total 2025'!A:C,3,0)</f>
        <v>7865</v>
      </c>
    </row>
    <row r="45" spans="1:7" s="12" customFormat="1" ht="68.45" customHeight="1" thickBot="1">
      <c r="A45" s="107"/>
      <c r="B45" s="108" t="s">
        <v>894</v>
      </c>
      <c r="C45" s="279" t="s">
        <v>895</v>
      </c>
      <c r="D45" s="280"/>
      <c r="E45" s="281"/>
      <c r="F45" s="109" t="s">
        <v>22</v>
      </c>
      <c r="G45" s="110">
        <f>VLOOKUP(F45,'D-Total 2025'!A:C,3,0)</f>
        <v>4763</v>
      </c>
    </row>
  </sheetData>
  <sheetProtection password="D2F7" sheet="1" objects="1" scenarios="1"/>
  <mergeCells count="36">
    <mergeCell ref="C18:E18"/>
    <mergeCell ref="C33:E35"/>
    <mergeCell ref="E4:E5"/>
    <mergeCell ref="F4:F5"/>
    <mergeCell ref="C4:C5"/>
    <mergeCell ref="D4:D5"/>
    <mergeCell ref="C7:E7"/>
    <mergeCell ref="C8:E8"/>
    <mergeCell ref="C10:E10"/>
    <mergeCell ref="A23:A26"/>
    <mergeCell ref="C24:E24"/>
    <mergeCell ref="C25:E25"/>
    <mergeCell ref="C26:E26"/>
    <mergeCell ref="A19:A22"/>
    <mergeCell ref="C45:E45"/>
    <mergeCell ref="C36:E38"/>
    <mergeCell ref="C42:E43"/>
    <mergeCell ref="C44:E44"/>
    <mergeCell ref="C20:E20"/>
    <mergeCell ref="C21:E21"/>
    <mergeCell ref="C22:E22"/>
    <mergeCell ref="A29:F29"/>
    <mergeCell ref="C39:E41"/>
    <mergeCell ref="C13:E13"/>
    <mergeCell ref="C14:E14"/>
    <mergeCell ref="C16:E16"/>
    <mergeCell ref="C17:E17"/>
    <mergeCell ref="A2:G2"/>
    <mergeCell ref="G4:G5"/>
    <mergeCell ref="A6:A8"/>
    <mergeCell ref="B4:B5"/>
    <mergeCell ref="C11:E11"/>
    <mergeCell ref="F3:G3"/>
    <mergeCell ref="A9:A11"/>
    <mergeCell ref="A12:A14"/>
    <mergeCell ref="A15:A18"/>
  </mergeCells>
  <hyperlinks>
    <hyperlink ref="A29" r:id="rId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3712"/>
  <sheetViews>
    <sheetView workbookViewId="0">
      <selection activeCell="G7" sqref="G7"/>
    </sheetView>
  </sheetViews>
  <sheetFormatPr defaultRowHeight="15"/>
  <cols>
    <col min="1" max="1" width="20.5703125" style="143" bestFit="1" customWidth="1"/>
    <col min="2" max="2" width="12.5703125" style="143" customWidth="1"/>
    <col min="3" max="3" width="12.7109375" style="143" customWidth="1"/>
    <col min="4" max="4" width="11.5703125" bestFit="1" customWidth="1"/>
  </cols>
  <sheetData>
    <row r="1" spans="1:3" ht="15.75">
      <c r="A1" s="130" t="s">
        <v>58</v>
      </c>
      <c r="B1" s="131"/>
      <c r="C1" s="132" t="s">
        <v>59</v>
      </c>
    </row>
    <row r="2" spans="1:3">
      <c r="A2" s="133" t="s">
        <v>60</v>
      </c>
      <c r="B2" s="134"/>
      <c r="C2" s="135">
        <v>82129</v>
      </c>
    </row>
    <row r="3" spans="1:3">
      <c r="A3" s="133" t="s">
        <v>1010</v>
      </c>
      <c r="B3" s="134"/>
      <c r="C3" s="135">
        <v>97331</v>
      </c>
    </row>
    <row r="4" spans="1:3">
      <c r="A4" s="133" t="s">
        <v>1011</v>
      </c>
      <c r="B4" s="134"/>
      <c r="C4" s="135">
        <v>126311</v>
      </c>
    </row>
    <row r="5" spans="1:3">
      <c r="A5" s="133" t="s">
        <v>1012</v>
      </c>
      <c r="B5" s="134"/>
      <c r="C5" s="135">
        <v>97331</v>
      </c>
    </row>
    <row r="6" spans="1:3">
      <c r="A6" s="133" t="s">
        <v>1013</v>
      </c>
      <c r="B6" s="134"/>
      <c r="C6" s="135">
        <v>105423</v>
      </c>
    </row>
    <row r="7" spans="1:3">
      <c r="A7" s="133" t="s">
        <v>1014</v>
      </c>
      <c r="B7" s="134"/>
      <c r="C7" s="135">
        <v>129811</v>
      </c>
    </row>
    <row r="8" spans="1:3">
      <c r="A8" s="133" t="s">
        <v>1015</v>
      </c>
      <c r="B8" s="134"/>
      <c r="C8" s="135">
        <v>132654</v>
      </c>
    </row>
    <row r="9" spans="1:3">
      <c r="A9" s="133" t="s">
        <v>1016</v>
      </c>
      <c r="B9" s="134"/>
      <c r="C9" s="135">
        <v>149605</v>
      </c>
    </row>
    <row r="10" spans="1:3">
      <c r="A10" s="133" t="s">
        <v>921</v>
      </c>
      <c r="B10" s="134"/>
      <c r="C10" s="135">
        <v>135388</v>
      </c>
    </row>
    <row r="11" spans="1:3">
      <c r="A11" s="133" t="s">
        <v>922</v>
      </c>
      <c r="B11" s="134"/>
      <c r="C11" s="135">
        <v>201441</v>
      </c>
    </row>
    <row r="12" spans="1:3">
      <c r="A12" s="133" t="s">
        <v>1017</v>
      </c>
      <c r="B12" s="134"/>
      <c r="C12" s="135">
        <v>172571</v>
      </c>
    </row>
    <row r="13" spans="1:3">
      <c r="A13" s="133" t="s">
        <v>41</v>
      </c>
      <c r="B13" s="134"/>
      <c r="C13" s="135">
        <v>28362</v>
      </c>
    </row>
    <row r="14" spans="1:3">
      <c r="A14" s="133" t="s">
        <v>42</v>
      </c>
      <c r="B14" s="134"/>
      <c r="C14" s="135">
        <v>31393</v>
      </c>
    </row>
    <row r="15" spans="1:3">
      <c r="A15" s="133" t="s">
        <v>43</v>
      </c>
      <c r="B15" s="134"/>
      <c r="C15" s="135">
        <v>34316</v>
      </c>
    </row>
    <row r="16" spans="1:3">
      <c r="A16" s="133" t="s">
        <v>44</v>
      </c>
      <c r="B16" s="134"/>
      <c r="C16" s="135">
        <v>37564</v>
      </c>
    </row>
    <row r="17" spans="1:4">
      <c r="A17" s="133" t="s">
        <v>61</v>
      </c>
      <c r="B17" s="134"/>
      <c r="C17" s="135">
        <v>45791</v>
      </c>
    </row>
    <row r="18" spans="1:4">
      <c r="A18" s="133" t="s">
        <v>62</v>
      </c>
      <c r="B18" s="134"/>
      <c r="C18" s="135">
        <v>44492</v>
      </c>
    </row>
    <row r="19" spans="1:4">
      <c r="A19" s="133" t="s">
        <v>63</v>
      </c>
      <c r="B19" s="134"/>
      <c r="C19" s="135">
        <v>41569</v>
      </c>
    </row>
    <row r="20" spans="1:4">
      <c r="A20" s="133" t="s">
        <v>1021</v>
      </c>
      <c r="B20" s="134"/>
      <c r="C20" s="135">
        <v>45791</v>
      </c>
    </row>
    <row r="21" spans="1:4">
      <c r="A21" s="133" t="s">
        <v>1022</v>
      </c>
      <c r="B21" s="134"/>
      <c r="C21" s="135">
        <v>44492</v>
      </c>
    </row>
    <row r="22" spans="1:4">
      <c r="A22" s="133" t="s">
        <v>1023</v>
      </c>
      <c r="B22" s="134"/>
      <c r="C22" s="135">
        <v>41569</v>
      </c>
    </row>
    <row r="23" spans="1:4">
      <c r="A23" s="133" t="s">
        <v>64</v>
      </c>
      <c r="B23" s="134"/>
      <c r="C23" s="135">
        <v>48064</v>
      </c>
    </row>
    <row r="24" spans="1:4">
      <c r="A24" s="133" t="s">
        <v>65</v>
      </c>
      <c r="B24" s="134"/>
      <c r="C24" s="135">
        <v>46657</v>
      </c>
    </row>
    <row r="25" spans="1:4">
      <c r="A25" s="133" t="s">
        <v>66</v>
      </c>
      <c r="B25" s="134"/>
      <c r="C25" s="135">
        <v>43734</v>
      </c>
    </row>
    <row r="26" spans="1:4">
      <c r="A26" s="133" t="s">
        <v>1024</v>
      </c>
      <c r="B26" s="134"/>
      <c r="C26" s="135">
        <v>48064</v>
      </c>
    </row>
    <row r="27" spans="1:4">
      <c r="A27" s="133" t="s">
        <v>1025</v>
      </c>
      <c r="B27" s="134"/>
      <c r="C27" s="135">
        <v>46657</v>
      </c>
    </row>
    <row r="28" spans="1:4">
      <c r="A28" s="133" t="s">
        <v>1026</v>
      </c>
      <c r="B28" s="134"/>
      <c r="C28" s="135">
        <v>43734</v>
      </c>
    </row>
    <row r="29" spans="1:4">
      <c r="A29" s="133" t="s">
        <v>67</v>
      </c>
      <c r="B29" s="134"/>
      <c r="C29" s="135">
        <v>57698</v>
      </c>
    </row>
    <row r="30" spans="1:4">
      <c r="A30" s="133" t="s">
        <v>68</v>
      </c>
      <c r="B30" s="134"/>
      <c r="C30" s="135">
        <v>56183</v>
      </c>
    </row>
    <row r="31" spans="1:4">
      <c r="A31" s="133" t="s">
        <v>69</v>
      </c>
      <c r="B31" s="134"/>
      <c r="C31" s="135">
        <v>52394</v>
      </c>
      <c r="D31" s="125"/>
    </row>
    <row r="32" spans="1:4">
      <c r="A32" s="133" t="s">
        <v>1027</v>
      </c>
      <c r="B32" s="134"/>
      <c r="C32" s="135">
        <v>57698</v>
      </c>
      <c r="D32" s="125"/>
    </row>
    <row r="33" spans="1:4">
      <c r="A33" s="133" t="s">
        <v>1028</v>
      </c>
      <c r="B33" s="134"/>
      <c r="C33" s="135">
        <v>56183</v>
      </c>
      <c r="D33" s="125"/>
    </row>
    <row r="34" spans="1:4">
      <c r="A34" s="133" t="s">
        <v>1029</v>
      </c>
      <c r="B34" s="134"/>
      <c r="C34" s="135">
        <v>52394</v>
      </c>
      <c r="D34" s="125"/>
    </row>
    <row r="35" spans="1:4">
      <c r="A35" s="133" t="s">
        <v>70</v>
      </c>
      <c r="B35" s="134"/>
      <c r="C35" s="135">
        <v>66034</v>
      </c>
      <c r="D35" s="125"/>
    </row>
    <row r="36" spans="1:4">
      <c r="A36" s="133" t="s">
        <v>71</v>
      </c>
      <c r="B36" s="134"/>
      <c r="C36" s="135">
        <v>64194</v>
      </c>
      <c r="D36" s="125"/>
    </row>
    <row r="37" spans="1:4">
      <c r="A37" s="133" t="s">
        <v>72</v>
      </c>
      <c r="B37" s="134"/>
      <c r="C37" s="135">
        <v>54667</v>
      </c>
      <c r="D37" s="125"/>
    </row>
    <row r="38" spans="1:4">
      <c r="A38" s="133" t="s">
        <v>1030</v>
      </c>
      <c r="B38" s="134"/>
      <c r="C38" s="135">
        <v>66034</v>
      </c>
    </row>
    <row r="39" spans="1:4">
      <c r="A39" s="133" t="s">
        <v>1031</v>
      </c>
      <c r="B39" s="134"/>
      <c r="C39" s="135">
        <v>64194</v>
      </c>
    </row>
    <row r="40" spans="1:4">
      <c r="A40" s="133" t="s">
        <v>1032</v>
      </c>
      <c r="B40" s="134"/>
      <c r="C40" s="135">
        <v>54667</v>
      </c>
    </row>
    <row r="41" spans="1:4">
      <c r="A41" s="133" t="s">
        <v>73</v>
      </c>
      <c r="B41" s="134"/>
      <c r="C41" s="135">
        <v>103381</v>
      </c>
    </row>
    <row r="42" spans="1:4">
      <c r="A42" s="133" t="s">
        <v>74</v>
      </c>
      <c r="B42" s="134"/>
      <c r="C42" s="135">
        <v>102298</v>
      </c>
    </row>
    <row r="43" spans="1:4">
      <c r="A43" s="133" t="s">
        <v>75</v>
      </c>
      <c r="B43" s="134"/>
      <c r="C43" s="135">
        <v>85953</v>
      </c>
    </row>
    <row r="44" spans="1:4">
      <c r="A44" s="133" t="s">
        <v>1033</v>
      </c>
      <c r="B44" s="134"/>
      <c r="C44" s="135">
        <v>103381</v>
      </c>
    </row>
    <row r="45" spans="1:4">
      <c r="A45" s="133" t="s">
        <v>1034</v>
      </c>
      <c r="B45" s="134"/>
      <c r="C45" s="135">
        <v>102298</v>
      </c>
    </row>
    <row r="46" spans="1:4">
      <c r="A46" s="133" t="s">
        <v>1035</v>
      </c>
      <c r="B46" s="134"/>
      <c r="C46" s="135">
        <v>85953</v>
      </c>
    </row>
    <row r="47" spans="1:4">
      <c r="A47" s="133" t="s">
        <v>76</v>
      </c>
      <c r="B47" s="134"/>
      <c r="C47" s="135">
        <v>15263</v>
      </c>
    </row>
    <row r="48" spans="1:4">
      <c r="A48" s="133" t="s">
        <v>77</v>
      </c>
      <c r="B48" s="134"/>
      <c r="C48" s="135">
        <v>16238</v>
      </c>
    </row>
    <row r="49" spans="1:3">
      <c r="A49" s="133" t="s">
        <v>78</v>
      </c>
      <c r="B49" s="134"/>
      <c r="C49" s="135">
        <v>18836</v>
      </c>
    </row>
    <row r="50" spans="1:3">
      <c r="A50" s="133" t="s">
        <v>79</v>
      </c>
      <c r="B50" s="134"/>
      <c r="C50" s="135">
        <v>22733</v>
      </c>
    </row>
    <row r="51" spans="1:3">
      <c r="A51" s="133" t="s">
        <v>80</v>
      </c>
      <c r="B51" s="134"/>
      <c r="C51" s="135">
        <v>29012</v>
      </c>
    </row>
    <row r="52" spans="1:3">
      <c r="A52" s="133" t="s">
        <v>81</v>
      </c>
      <c r="B52" s="134"/>
      <c r="C52" s="135">
        <v>30527</v>
      </c>
    </row>
    <row r="53" spans="1:3">
      <c r="A53" s="133" t="s">
        <v>82</v>
      </c>
      <c r="B53" s="134"/>
      <c r="C53" s="135">
        <v>36481</v>
      </c>
    </row>
    <row r="54" spans="1:3">
      <c r="A54" s="133" t="s">
        <v>83</v>
      </c>
      <c r="B54" s="134"/>
      <c r="C54" s="135">
        <v>47467</v>
      </c>
    </row>
    <row r="55" spans="1:3">
      <c r="A55" s="133" t="s">
        <v>942</v>
      </c>
      <c r="B55" s="134"/>
      <c r="C55" s="135">
        <v>45995</v>
      </c>
    </row>
    <row r="56" spans="1:3">
      <c r="A56" s="133" t="s">
        <v>943</v>
      </c>
      <c r="B56" s="134"/>
      <c r="C56" s="135">
        <v>43163</v>
      </c>
    </row>
    <row r="57" spans="1:3">
      <c r="A57" s="133" t="s">
        <v>944</v>
      </c>
      <c r="B57" s="134"/>
      <c r="C57" s="135">
        <v>49847</v>
      </c>
    </row>
    <row r="58" spans="1:3">
      <c r="A58" s="133" t="s">
        <v>945</v>
      </c>
      <c r="B58" s="134"/>
      <c r="C58" s="135">
        <v>48261</v>
      </c>
    </row>
    <row r="59" spans="1:3">
      <c r="A59" s="133" t="s">
        <v>946</v>
      </c>
      <c r="B59" s="134"/>
      <c r="C59" s="135">
        <v>45315</v>
      </c>
    </row>
    <row r="60" spans="1:3">
      <c r="A60" s="133" t="s">
        <v>947</v>
      </c>
      <c r="B60" s="134"/>
      <c r="C60" s="135">
        <v>59702</v>
      </c>
    </row>
    <row r="61" spans="1:3">
      <c r="A61" s="133" t="s">
        <v>948</v>
      </c>
      <c r="B61" s="134"/>
      <c r="C61" s="135">
        <v>58230</v>
      </c>
    </row>
    <row r="62" spans="1:3">
      <c r="A62" s="133" t="s">
        <v>949</v>
      </c>
      <c r="B62" s="134"/>
      <c r="C62" s="135">
        <v>54378</v>
      </c>
    </row>
    <row r="63" spans="1:3">
      <c r="A63" s="133" t="s">
        <v>950</v>
      </c>
      <c r="B63" s="134"/>
      <c r="C63" s="135">
        <v>68312</v>
      </c>
    </row>
    <row r="64" spans="1:3">
      <c r="A64" s="133" t="s">
        <v>951</v>
      </c>
      <c r="B64" s="134"/>
      <c r="C64" s="135">
        <v>66613</v>
      </c>
    </row>
    <row r="65" spans="1:4">
      <c r="A65" s="133" t="s">
        <v>952</v>
      </c>
      <c r="B65" s="134"/>
      <c r="C65" s="135">
        <v>56757</v>
      </c>
    </row>
    <row r="66" spans="1:4">
      <c r="A66" s="133" t="s">
        <v>953</v>
      </c>
      <c r="B66" s="134"/>
      <c r="C66" s="135">
        <v>107283</v>
      </c>
    </row>
    <row r="67" spans="1:4">
      <c r="A67" s="133" t="s">
        <v>954</v>
      </c>
      <c r="B67" s="134"/>
      <c r="C67" s="135">
        <v>89157</v>
      </c>
    </row>
    <row r="68" spans="1:4">
      <c r="A68" s="133" t="s">
        <v>955</v>
      </c>
      <c r="B68" s="134"/>
      <c r="C68" s="135">
        <v>89157</v>
      </c>
    </row>
    <row r="69" spans="1:4">
      <c r="A69" s="133" t="s">
        <v>84</v>
      </c>
      <c r="B69" s="134"/>
      <c r="C69" s="135">
        <v>29337</v>
      </c>
    </row>
    <row r="70" spans="1:4">
      <c r="A70" s="133" t="s">
        <v>85</v>
      </c>
      <c r="B70" s="134"/>
      <c r="C70" s="135">
        <v>30419</v>
      </c>
    </row>
    <row r="71" spans="1:4">
      <c r="A71" s="133" t="s">
        <v>86</v>
      </c>
      <c r="B71" s="134"/>
      <c r="C71" s="135">
        <v>33775</v>
      </c>
    </row>
    <row r="72" spans="1:4">
      <c r="A72" s="133" t="s">
        <v>87</v>
      </c>
      <c r="B72" s="134"/>
      <c r="C72" s="135">
        <v>37023</v>
      </c>
    </row>
    <row r="73" spans="1:4">
      <c r="A73" s="133" t="s">
        <v>88</v>
      </c>
      <c r="B73" s="134"/>
      <c r="C73" s="135">
        <v>56075</v>
      </c>
    </row>
    <row r="74" spans="1:4">
      <c r="A74" s="133" t="s">
        <v>956</v>
      </c>
      <c r="B74" s="134"/>
      <c r="C74" s="135">
        <v>58889</v>
      </c>
    </row>
    <row r="75" spans="1:4">
      <c r="A75" s="133" t="s">
        <v>957</v>
      </c>
      <c r="B75" s="134"/>
      <c r="C75" s="135">
        <v>66034</v>
      </c>
      <c r="D75" s="125"/>
    </row>
    <row r="76" spans="1:4">
      <c r="A76" s="133" t="s">
        <v>89</v>
      </c>
      <c r="B76" s="134"/>
      <c r="C76" s="135">
        <v>20135</v>
      </c>
      <c r="D76" s="125"/>
    </row>
    <row r="77" spans="1:4">
      <c r="A77" s="133" t="s">
        <v>90</v>
      </c>
      <c r="B77" s="134"/>
      <c r="C77" s="135">
        <v>21217</v>
      </c>
    </row>
    <row r="78" spans="1:4">
      <c r="A78" s="133" t="s">
        <v>91</v>
      </c>
      <c r="B78" s="134"/>
      <c r="C78" s="135">
        <v>23599</v>
      </c>
    </row>
    <row r="79" spans="1:4">
      <c r="A79" s="133" t="s">
        <v>92</v>
      </c>
      <c r="B79" s="134"/>
      <c r="C79" s="135">
        <v>43409</v>
      </c>
      <c r="D79" s="125"/>
    </row>
    <row r="80" spans="1:4">
      <c r="A80" s="133" t="s">
        <v>93</v>
      </c>
      <c r="B80" s="134"/>
      <c r="C80" s="135">
        <v>40811</v>
      </c>
      <c r="D80" s="125"/>
    </row>
    <row r="81" spans="1:4">
      <c r="A81" s="133" t="s">
        <v>94</v>
      </c>
      <c r="B81" s="134"/>
      <c r="C81" s="135">
        <v>46549</v>
      </c>
    </row>
    <row r="82" spans="1:4">
      <c r="A82" s="133" t="s">
        <v>95</v>
      </c>
      <c r="B82" s="134"/>
      <c r="C82" s="135">
        <v>44708</v>
      </c>
    </row>
    <row r="83" spans="1:4">
      <c r="A83" s="133" t="s">
        <v>96</v>
      </c>
      <c r="B83" s="134"/>
      <c r="C83" s="135">
        <v>41353</v>
      </c>
    </row>
    <row r="84" spans="1:4">
      <c r="A84" s="133" t="s">
        <v>97</v>
      </c>
      <c r="B84" s="134"/>
      <c r="C84" s="135">
        <v>51095</v>
      </c>
    </row>
    <row r="85" spans="1:4">
      <c r="A85" s="133" t="s">
        <v>98</v>
      </c>
      <c r="B85" s="134"/>
      <c r="C85" s="135">
        <v>28146</v>
      </c>
    </row>
    <row r="86" spans="1:4">
      <c r="A86" s="133" t="s">
        <v>99</v>
      </c>
      <c r="B86" s="134"/>
      <c r="C86" s="135">
        <v>30636</v>
      </c>
    </row>
    <row r="87" spans="1:4">
      <c r="A87" s="133" t="s">
        <v>100</v>
      </c>
      <c r="B87" s="134"/>
      <c r="C87" s="135">
        <v>64627</v>
      </c>
    </row>
    <row r="88" spans="1:4">
      <c r="A88" s="133" t="s">
        <v>101</v>
      </c>
      <c r="B88" s="134"/>
      <c r="C88" s="135">
        <v>72854</v>
      </c>
    </row>
    <row r="89" spans="1:4">
      <c r="A89" s="133" t="s">
        <v>102</v>
      </c>
      <c r="B89" s="134"/>
      <c r="C89" s="135">
        <v>79025</v>
      </c>
    </row>
    <row r="90" spans="1:4">
      <c r="A90" s="133" t="s">
        <v>103</v>
      </c>
      <c r="B90" s="134"/>
      <c r="C90" s="135">
        <v>78700</v>
      </c>
    </row>
    <row r="91" spans="1:4">
      <c r="A91" s="133" t="s">
        <v>104</v>
      </c>
      <c r="B91" s="134"/>
      <c r="C91" s="135">
        <v>51203</v>
      </c>
    </row>
    <row r="92" spans="1:4">
      <c r="A92" s="133" t="s">
        <v>105</v>
      </c>
      <c r="B92" s="134"/>
      <c r="C92" s="135">
        <v>53693</v>
      </c>
      <c r="D92" s="125"/>
    </row>
    <row r="93" spans="1:4">
      <c r="A93" s="133" t="s">
        <v>106</v>
      </c>
      <c r="B93" s="134"/>
      <c r="C93" s="135">
        <v>65709</v>
      </c>
      <c r="D93" s="125"/>
    </row>
    <row r="94" spans="1:4">
      <c r="A94" s="133" t="s">
        <v>107</v>
      </c>
      <c r="B94" s="134"/>
      <c r="C94" s="135">
        <v>87685</v>
      </c>
      <c r="D94" s="125"/>
    </row>
    <row r="95" spans="1:4">
      <c r="A95" s="133" t="s">
        <v>108</v>
      </c>
      <c r="B95" s="134"/>
      <c r="C95" s="135">
        <v>97644</v>
      </c>
      <c r="D95" s="125"/>
    </row>
    <row r="96" spans="1:4">
      <c r="A96" s="133" t="s">
        <v>109</v>
      </c>
      <c r="B96" s="134"/>
      <c r="C96" s="135">
        <v>28471</v>
      </c>
      <c r="D96" s="125"/>
    </row>
    <row r="97" spans="1:4">
      <c r="A97" s="133" t="s">
        <v>110</v>
      </c>
      <c r="B97" s="134"/>
      <c r="C97" s="135">
        <v>28687</v>
      </c>
      <c r="D97" s="125"/>
    </row>
    <row r="98" spans="1:4">
      <c r="A98" s="133" t="s">
        <v>111</v>
      </c>
      <c r="B98" s="134"/>
      <c r="C98" s="135">
        <v>29012</v>
      </c>
      <c r="D98" s="125"/>
    </row>
    <row r="99" spans="1:4">
      <c r="A99" s="133" t="s">
        <v>112</v>
      </c>
      <c r="B99" s="134"/>
      <c r="C99" s="135">
        <v>34749</v>
      </c>
    </row>
    <row r="100" spans="1:4">
      <c r="A100" s="133" t="s">
        <v>113</v>
      </c>
      <c r="B100" s="134"/>
      <c r="C100" s="135">
        <v>57698</v>
      </c>
    </row>
    <row r="101" spans="1:4">
      <c r="A101" s="133" t="s">
        <v>958</v>
      </c>
      <c r="B101" s="134"/>
      <c r="C101" s="135">
        <v>58997</v>
      </c>
    </row>
    <row r="102" spans="1:4">
      <c r="A102" s="133" t="s">
        <v>959</v>
      </c>
      <c r="B102" s="134"/>
      <c r="C102" s="135">
        <v>70797</v>
      </c>
    </row>
    <row r="103" spans="1:4">
      <c r="A103" s="133" t="s">
        <v>114</v>
      </c>
      <c r="B103" s="134"/>
      <c r="C103" s="135">
        <v>53585</v>
      </c>
    </row>
    <row r="104" spans="1:4">
      <c r="A104" s="133" t="s">
        <v>115</v>
      </c>
      <c r="B104" s="134"/>
      <c r="C104" s="135">
        <v>56191</v>
      </c>
    </row>
    <row r="105" spans="1:4">
      <c r="A105" s="133" t="s">
        <v>116</v>
      </c>
      <c r="B105" s="134"/>
      <c r="C105" s="135">
        <v>68765</v>
      </c>
    </row>
    <row r="106" spans="1:4">
      <c r="A106" s="133" t="s">
        <v>960</v>
      </c>
      <c r="B106" s="134"/>
      <c r="C106" s="135">
        <v>91763</v>
      </c>
    </row>
    <row r="107" spans="1:4">
      <c r="A107" s="133" t="s">
        <v>117</v>
      </c>
      <c r="B107" s="134"/>
      <c r="C107" s="135">
        <v>102186</v>
      </c>
    </row>
    <row r="108" spans="1:4">
      <c r="A108" s="133" t="s">
        <v>118</v>
      </c>
      <c r="B108" s="134"/>
      <c r="C108" s="135">
        <v>54234</v>
      </c>
    </row>
    <row r="109" spans="1:4">
      <c r="A109" s="133" t="s">
        <v>119</v>
      </c>
      <c r="B109" s="134"/>
      <c r="C109" s="135">
        <v>56941</v>
      </c>
    </row>
    <row r="110" spans="1:4">
      <c r="A110" s="133" t="s">
        <v>120</v>
      </c>
      <c r="B110" s="134"/>
      <c r="C110" s="135">
        <v>69823</v>
      </c>
    </row>
    <row r="111" spans="1:4">
      <c r="A111" s="133" t="s">
        <v>121</v>
      </c>
      <c r="B111" s="134"/>
      <c r="C111" s="135">
        <v>90391</v>
      </c>
    </row>
    <row r="112" spans="1:4">
      <c r="A112" s="133" t="s">
        <v>122</v>
      </c>
      <c r="B112" s="134"/>
      <c r="C112" s="135">
        <v>87035</v>
      </c>
    </row>
    <row r="113" spans="1:4">
      <c r="A113" s="133" t="s">
        <v>123</v>
      </c>
      <c r="B113" s="134"/>
      <c r="C113" s="135">
        <v>119295</v>
      </c>
    </row>
    <row r="114" spans="1:4">
      <c r="A114" s="133" t="s">
        <v>124</v>
      </c>
      <c r="B114" s="134"/>
      <c r="C114" s="135">
        <v>168549</v>
      </c>
    </row>
    <row r="115" spans="1:4">
      <c r="A115" s="133" t="s">
        <v>125</v>
      </c>
      <c r="B115" s="134"/>
      <c r="C115" s="135">
        <v>34100</v>
      </c>
    </row>
    <row r="116" spans="1:4">
      <c r="A116" s="133" t="s">
        <v>126</v>
      </c>
      <c r="B116" s="134"/>
      <c r="C116" s="135">
        <v>36806</v>
      </c>
    </row>
    <row r="117" spans="1:4">
      <c r="A117" s="133" t="s">
        <v>127</v>
      </c>
      <c r="B117" s="134"/>
      <c r="C117" s="135">
        <v>44708</v>
      </c>
    </row>
    <row r="118" spans="1:4">
      <c r="A118" s="133" t="s">
        <v>128</v>
      </c>
      <c r="B118" s="134"/>
      <c r="C118" s="135">
        <v>75561</v>
      </c>
    </row>
    <row r="119" spans="1:4">
      <c r="A119" s="133" t="s">
        <v>129</v>
      </c>
      <c r="B119" s="134"/>
      <c r="C119" s="135">
        <v>83030</v>
      </c>
    </row>
    <row r="120" spans="1:4">
      <c r="A120" s="133" t="s">
        <v>130</v>
      </c>
      <c r="B120" s="134"/>
      <c r="C120" s="135">
        <v>73071</v>
      </c>
    </row>
    <row r="121" spans="1:4">
      <c r="A121" s="133" t="s">
        <v>131</v>
      </c>
      <c r="B121" s="134"/>
      <c r="C121" s="135">
        <v>85520</v>
      </c>
    </row>
    <row r="122" spans="1:4">
      <c r="A122" s="133" t="s">
        <v>132</v>
      </c>
      <c r="B122" s="134"/>
      <c r="C122" s="135">
        <v>71339</v>
      </c>
    </row>
    <row r="123" spans="1:4">
      <c r="A123" s="133" t="s">
        <v>133</v>
      </c>
      <c r="B123" s="134"/>
      <c r="C123" s="135">
        <v>77401</v>
      </c>
    </row>
    <row r="124" spans="1:4">
      <c r="A124" s="133" t="s">
        <v>961</v>
      </c>
      <c r="B124" s="134"/>
      <c r="C124" s="135">
        <v>173375</v>
      </c>
      <c r="D124" s="125"/>
    </row>
    <row r="125" spans="1:4">
      <c r="A125" s="133" t="s">
        <v>962</v>
      </c>
      <c r="B125" s="134"/>
      <c r="C125" s="135">
        <v>178262</v>
      </c>
      <c r="D125" s="125"/>
    </row>
    <row r="126" spans="1:4">
      <c r="A126" s="133" t="s">
        <v>963</v>
      </c>
      <c r="B126" s="134"/>
      <c r="C126" s="135">
        <v>199935</v>
      </c>
    </row>
    <row r="127" spans="1:4">
      <c r="A127" s="133" t="s">
        <v>964</v>
      </c>
      <c r="B127" s="134"/>
      <c r="C127" s="135">
        <v>192141</v>
      </c>
    </row>
    <row r="128" spans="1:4">
      <c r="A128" s="133" t="s">
        <v>965</v>
      </c>
      <c r="B128" s="134"/>
      <c r="C128" s="135">
        <v>221917</v>
      </c>
      <c r="D128" s="125"/>
    </row>
    <row r="129" spans="1:4">
      <c r="A129" s="133" t="s">
        <v>966</v>
      </c>
      <c r="B129" s="134"/>
      <c r="C129" s="135">
        <v>228529</v>
      </c>
      <c r="D129" s="125"/>
    </row>
    <row r="130" spans="1:4">
      <c r="A130" s="133" t="s">
        <v>134</v>
      </c>
      <c r="B130" s="134"/>
      <c r="C130" s="135">
        <v>150270</v>
      </c>
    </row>
    <row r="131" spans="1:4">
      <c r="A131" s="133" t="s">
        <v>135</v>
      </c>
      <c r="B131" s="134"/>
      <c r="C131" s="135">
        <v>120908</v>
      </c>
    </row>
    <row r="132" spans="1:4">
      <c r="A132" s="133" t="s">
        <v>136</v>
      </c>
      <c r="B132" s="134"/>
      <c r="C132" s="135">
        <v>108632</v>
      </c>
    </row>
    <row r="133" spans="1:4">
      <c r="A133" s="133" t="s">
        <v>137</v>
      </c>
      <c r="B133" s="134"/>
      <c r="C133" s="135">
        <v>120070</v>
      </c>
    </row>
    <row r="134" spans="1:4">
      <c r="A134" s="133" t="s">
        <v>138</v>
      </c>
      <c r="B134" s="134"/>
      <c r="C134" s="135">
        <v>132881</v>
      </c>
    </row>
    <row r="135" spans="1:4">
      <c r="A135" s="133" t="s">
        <v>139</v>
      </c>
      <c r="B135" s="134"/>
      <c r="C135" s="135">
        <v>152430</v>
      </c>
    </row>
    <row r="136" spans="1:4">
      <c r="A136" s="133" t="s">
        <v>35</v>
      </c>
      <c r="B136" s="134"/>
      <c r="C136" s="135">
        <v>66581</v>
      </c>
    </row>
    <row r="137" spans="1:4">
      <c r="A137" s="133" t="s">
        <v>36</v>
      </c>
      <c r="B137" s="134"/>
      <c r="C137" s="135">
        <v>72109</v>
      </c>
    </row>
    <row r="138" spans="1:4">
      <c r="A138" s="133" t="s">
        <v>37</v>
      </c>
      <c r="B138" s="134"/>
      <c r="C138" s="135">
        <v>73098</v>
      </c>
    </row>
    <row r="139" spans="1:4">
      <c r="A139" s="133" t="s">
        <v>140</v>
      </c>
      <c r="B139" s="134"/>
      <c r="C139" s="135">
        <v>105401</v>
      </c>
    </row>
    <row r="140" spans="1:4">
      <c r="A140" s="133" t="s">
        <v>141</v>
      </c>
      <c r="B140" s="134"/>
      <c r="C140" s="135">
        <v>91884</v>
      </c>
    </row>
    <row r="141" spans="1:4">
      <c r="A141" s="133" t="s">
        <v>142</v>
      </c>
      <c r="B141" s="134"/>
      <c r="C141" s="135">
        <v>91884</v>
      </c>
    </row>
    <row r="142" spans="1:4">
      <c r="A142" s="133" t="s">
        <v>143</v>
      </c>
      <c r="B142" s="134"/>
      <c r="C142" s="135">
        <v>115361</v>
      </c>
    </row>
    <row r="143" spans="1:4">
      <c r="A143" s="133" t="s">
        <v>38</v>
      </c>
      <c r="B143" s="134"/>
      <c r="C143" s="135">
        <v>45510</v>
      </c>
    </row>
    <row r="144" spans="1:4">
      <c r="A144" s="133" t="s">
        <v>39</v>
      </c>
      <c r="B144" s="134"/>
      <c r="C144" s="135">
        <v>51542</v>
      </c>
    </row>
    <row r="145" spans="1:3">
      <c r="A145" s="133" t="s">
        <v>40</v>
      </c>
      <c r="B145" s="134"/>
      <c r="C145" s="135">
        <v>54743</v>
      </c>
    </row>
    <row r="146" spans="1:3">
      <c r="A146" s="133" t="s">
        <v>144</v>
      </c>
      <c r="B146" s="134"/>
      <c r="C146" s="135">
        <v>77795</v>
      </c>
    </row>
    <row r="147" spans="1:3">
      <c r="A147" s="133" t="s">
        <v>145</v>
      </c>
      <c r="B147" s="134"/>
      <c r="C147" s="135">
        <v>115262</v>
      </c>
    </row>
    <row r="148" spans="1:3">
      <c r="A148" s="133" t="s">
        <v>146</v>
      </c>
      <c r="B148" s="134"/>
      <c r="C148" s="135">
        <v>118635</v>
      </c>
    </row>
    <row r="149" spans="1:3">
      <c r="A149" s="133" t="s">
        <v>147</v>
      </c>
      <c r="B149" s="134"/>
      <c r="C149" s="135">
        <v>126948</v>
      </c>
    </row>
    <row r="150" spans="1:3">
      <c r="A150" s="133" t="s">
        <v>148</v>
      </c>
      <c r="B150" s="134"/>
      <c r="C150" s="135">
        <v>97932</v>
      </c>
    </row>
    <row r="151" spans="1:3">
      <c r="A151" s="133" t="s">
        <v>149</v>
      </c>
      <c r="B151" s="134"/>
      <c r="C151" s="135">
        <v>104956</v>
      </c>
    </row>
    <row r="152" spans="1:3">
      <c r="A152" s="133" t="s">
        <v>150</v>
      </c>
      <c r="B152" s="134"/>
      <c r="C152" s="135">
        <v>206796</v>
      </c>
    </row>
    <row r="153" spans="1:3">
      <c r="A153" s="133" t="s">
        <v>151</v>
      </c>
      <c r="B153" s="134"/>
      <c r="C153" s="135">
        <v>251800</v>
      </c>
    </row>
    <row r="154" spans="1:3">
      <c r="A154" s="133" t="s">
        <v>45</v>
      </c>
      <c r="B154" s="134"/>
      <c r="C154" s="135">
        <v>45149</v>
      </c>
    </row>
    <row r="155" spans="1:3">
      <c r="A155" s="133" t="s">
        <v>46</v>
      </c>
      <c r="B155" s="134"/>
      <c r="C155" s="135">
        <v>48413</v>
      </c>
    </row>
    <row r="156" spans="1:3">
      <c r="A156" s="133" t="s">
        <v>47</v>
      </c>
      <c r="B156" s="134"/>
      <c r="C156" s="135">
        <v>50948</v>
      </c>
    </row>
    <row r="157" spans="1:3">
      <c r="A157" s="133" t="s">
        <v>48</v>
      </c>
      <c r="B157" s="134"/>
      <c r="C157" s="135">
        <v>54294</v>
      </c>
    </row>
    <row r="158" spans="1:3">
      <c r="A158" s="133" t="s">
        <v>152</v>
      </c>
      <c r="B158" s="134"/>
      <c r="C158" s="135">
        <v>113566</v>
      </c>
    </row>
    <row r="159" spans="1:3">
      <c r="A159" s="133" t="s">
        <v>153</v>
      </c>
      <c r="B159" s="134"/>
      <c r="C159" s="135">
        <v>119953</v>
      </c>
    </row>
    <row r="160" spans="1:3">
      <c r="A160" s="133" t="s">
        <v>154</v>
      </c>
      <c r="B160" s="134"/>
      <c r="C160" s="135">
        <v>135499</v>
      </c>
    </row>
    <row r="161" spans="1:3">
      <c r="A161" s="133" t="s">
        <v>49</v>
      </c>
      <c r="B161" s="134"/>
      <c r="C161" s="135">
        <v>71828</v>
      </c>
    </row>
    <row r="162" spans="1:3">
      <c r="A162" s="133" t="s">
        <v>50</v>
      </c>
      <c r="B162" s="134"/>
      <c r="C162" s="135">
        <v>74649</v>
      </c>
    </row>
    <row r="163" spans="1:3">
      <c r="A163" s="133" t="s">
        <v>51</v>
      </c>
      <c r="B163" s="134"/>
      <c r="C163" s="135">
        <v>80126</v>
      </c>
    </row>
    <row r="164" spans="1:3">
      <c r="A164" s="133" t="s">
        <v>155</v>
      </c>
      <c r="B164" s="134"/>
      <c r="C164" s="135">
        <v>98789</v>
      </c>
    </row>
    <row r="165" spans="1:3">
      <c r="A165" s="133" t="s">
        <v>52</v>
      </c>
      <c r="B165" s="134"/>
      <c r="C165" s="135">
        <v>54531</v>
      </c>
    </row>
    <row r="166" spans="1:3">
      <c r="A166" s="133" t="s">
        <v>53</v>
      </c>
      <c r="B166" s="134"/>
      <c r="C166" s="135">
        <v>67216</v>
      </c>
    </row>
    <row r="167" spans="1:3">
      <c r="A167" s="133" t="s">
        <v>54</v>
      </c>
      <c r="B167" s="134"/>
      <c r="C167" s="135">
        <v>78499</v>
      </c>
    </row>
    <row r="168" spans="1:3">
      <c r="A168" s="133" t="s">
        <v>55</v>
      </c>
      <c r="B168" s="134"/>
      <c r="C168" s="135">
        <v>86721</v>
      </c>
    </row>
    <row r="169" spans="1:3">
      <c r="A169" s="133" t="s">
        <v>156</v>
      </c>
      <c r="B169" s="134"/>
      <c r="C169" s="135">
        <v>144921</v>
      </c>
    </row>
    <row r="170" spans="1:3">
      <c r="A170" s="133" t="s">
        <v>157</v>
      </c>
      <c r="B170" s="134"/>
      <c r="C170" s="135">
        <v>146316</v>
      </c>
    </row>
    <row r="171" spans="1:3">
      <c r="A171" s="133" t="s">
        <v>158</v>
      </c>
      <c r="B171" s="134"/>
      <c r="C171" s="135">
        <v>134743</v>
      </c>
    </row>
    <row r="172" spans="1:3">
      <c r="A172" s="133" t="s">
        <v>159</v>
      </c>
      <c r="B172" s="134"/>
      <c r="C172" s="135">
        <v>112587</v>
      </c>
    </row>
    <row r="173" spans="1:3">
      <c r="A173" s="133" t="s">
        <v>160</v>
      </c>
      <c r="B173" s="134"/>
      <c r="C173" s="135">
        <v>113517</v>
      </c>
    </row>
    <row r="174" spans="1:3">
      <c r="A174" s="133" t="s">
        <v>161</v>
      </c>
      <c r="B174" s="134"/>
      <c r="C174" s="135">
        <v>124853</v>
      </c>
    </row>
    <row r="175" spans="1:3">
      <c r="A175" s="133" t="s">
        <v>162</v>
      </c>
      <c r="B175" s="134"/>
      <c r="C175" s="135">
        <v>104607</v>
      </c>
    </row>
    <row r="176" spans="1:3">
      <c r="A176" s="133" t="s">
        <v>163</v>
      </c>
      <c r="B176" s="134"/>
      <c r="C176" s="135">
        <v>385749</v>
      </c>
    </row>
    <row r="177" spans="1:3">
      <c r="A177" s="133" t="s">
        <v>164</v>
      </c>
      <c r="B177" s="134"/>
      <c r="C177" s="135">
        <v>416212</v>
      </c>
    </row>
    <row r="178" spans="1:3">
      <c r="A178" s="133" t="s">
        <v>165</v>
      </c>
      <c r="B178" s="134"/>
      <c r="C178" s="135">
        <v>234230</v>
      </c>
    </row>
    <row r="179" spans="1:3">
      <c r="A179" s="133" t="s">
        <v>166</v>
      </c>
      <c r="B179" s="134"/>
      <c r="C179" s="135">
        <v>233198</v>
      </c>
    </row>
    <row r="180" spans="1:3">
      <c r="A180" s="133" t="s">
        <v>167</v>
      </c>
      <c r="B180" s="134"/>
      <c r="C180" s="135">
        <v>252732</v>
      </c>
    </row>
    <row r="181" spans="1:3">
      <c r="A181" s="133" t="s">
        <v>168</v>
      </c>
      <c r="B181" s="134"/>
      <c r="C181" s="135">
        <v>252732</v>
      </c>
    </row>
    <row r="182" spans="1:3">
      <c r="A182" s="133" t="s">
        <v>169</v>
      </c>
      <c r="B182" s="134"/>
      <c r="C182" s="135">
        <v>336132</v>
      </c>
    </row>
    <row r="183" spans="1:3">
      <c r="A183" s="133" t="s">
        <v>170</v>
      </c>
      <c r="B183" s="134"/>
      <c r="C183" s="135">
        <v>277861</v>
      </c>
    </row>
    <row r="184" spans="1:3">
      <c r="A184" s="133" t="s">
        <v>967</v>
      </c>
      <c r="B184" s="134"/>
      <c r="C184" s="135">
        <v>135640</v>
      </c>
    </row>
    <row r="185" spans="1:3">
      <c r="A185" s="133" t="s">
        <v>968</v>
      </c>
      <c r="B185" s="134"/>
      <c r="C185" s="135">
        <v>154985</v>
      </c>
    </row>
    <row r="186" spans="1:3">
      <c r="A186" s="133" t="s">
        <v>969</v>
      </c>
      <c r="B186" s="134"/>
      <c r="C186" s="135">
        <v>174182</v>
      </c>
    </row>
    <row r="187" spans="1:3">
      <c r="A187" s="133" t="s">
        <v>171</v>
      </c>
      <c r="B187" s="134"/>
      <c r="C187" s="135">
        <v>223312</v>
      </c>
    </row>
    <row r="188" spans="1:3">
      <c r="A188" s="133" t="s">
        <v>172</v>
      </c>
      <c r="B188" s="134"/>
      <c r="C188" s="135">
        <v>238070</v>
      </c>
    </row>
    <row r="189" spans="1:3">
      <c r="A189" s="133" t="s">
        <v>970</v>
      </c>
      <c r="B189" s="134"/>
      <c r="C189" s="135">
        <v>206653</v>
      </c>
    </row>
    <row r="190" spans="1:3">
      <c r="A190" s="133" t="s">
        <v>971</v>
      </c>
      <c r="B190" s="134"/>
      <c r="C190" s="135">
        <v>206653</v>
      </c>
    </row>
    <row r="191" spans="1:3">
      <c r="A191" s="133" t="s">
        <v>972</v>
      </c>
      <c r="B191" s="134"/>
      <c r="C191" s="135">
        <v>226667</v>
      </c>
    </row>
    <row r="192" spans="1:3">
      <c r="A192" s="133" t="s">
        <v>973</v>
      </c>
      <c r="B192" s="134"/>
      <c r="C192" s="135">
        <v>226667</v>
      </c>
    </row>
    <row r="193" spans="1:3">
      <c r="A193" s="133" t="s">
        <v>974</v>
      </c>
      <c r="B193" s="134"/>
      <c r="C193" s="135">
        <v>249349</v>
      </c>
    </row>
    <row r="194" spans="1:3">
      <c r="A194" s="133" t="s">
        <v>975</v>
      </c>
      <c r="B194" s="134"/>
      <c r="C194" s="135">
        <v>249349</v>
      </c>
    </row>
    <row r="195" spans="1:3">
      <c r="A195" s="133" t="s">
        <v>173</v>
      </c>
      <c r="B195" s="134"/>
      <c r="C195" s="135">
        <v>165435</v>
      </c>
    </row>
    <row r="196" spans="1:3">
      <c r="A196" s="133" t="s">
        <v>1036</v>
      </c>
      <c r="B196" s="134"/>
      <c r="C196" s="135">
        <v>72150</v>
      </c>
    </row>
    <row r="197" spans="1:3">
      <c r="A197" s="133" t="s">
        <v>1037</v>
      </c>
      <c r="B197" s="134"/>
      <c r="C197" s="135">
        <v>74632</v>
      </c>
    </row>
    <row r="198" spans="1:3">
      <c r="A198" s="133" t="s">
        <v>1038</v>
      </c>
      <c r="B198" s="134"/>
      <c r="C198" s="135">
        <v>76907</v>
      </c>
    </row>
    <row r="199" spans="1:3">
      <c r="A199" s="133" t="s">
        <v>1039</v>
      </c>
      <c r="B199" s="134"/>
      <c r="C199" s="135">
        <v>80248</v>
      </c>
    </row>
    <row r="200" spans="1:3">
      <c r="A200" s="133" t="s">
        <v>1040</v>
      </c>
      <c r="B200" s="134"/>
      <c r="C200" s="135">
        <v>83541</v>
      </c>
    </row>
    <row r="201" spans="1:3">
      <c r="A201" s="133" t="s">
        <v>1041</v>
      </c>
      <c r="B201" s="134"/>
      <c r="C201" s="135">
        <v>90481</v>
      </c>
    </row>
    <row r="202" spans="1:3">
      <c r="A202" s="133" t="s">
        <v>1042</v>
      </c>
      <c r="B202" s="134"/>
      <c r="C202" s="135">
        <v>100339</v>
      </c>
    </row>
    <row r="203" spans="1:3">
      <c r="A203" s="133" t="s">
        <v>1043</v>
      </c>
      <c r="B203" s="134"/>
      <c r="C203" s="135">
        <v>62899</v>
      </c>
    </row>
    <row r="204" spans="1:3">
      <c r="A204" s="133" t="s">
        <v>1044</v>
      </c>
      <c r="B204" s="134"/>
      <c r="C204" s="135">
        <v>64880</v>
      </c>
    </row>
    <row r="205" spans="1:3">
      <c r="A205" s="133" t="s">
        <v>1045</v>
      </c>
      <c r="B205" s="134"/>
      <c r="C205" s="135">
        <v>67105</v>
      </c>
    </row>
    <row r="206" spans="1:3">
      <c r="A206" s="133" t="s">
        <v>1046</v>
      </c>
      <c r="B206" s="134"/>
      <c r="C206" s="135">
        <v>69673</v>
      </c>
    </row>
    <row r="207" spans="1:3">
      <c r="A207" s="133" t="s">
        <v>1047</v>
      </c>
      <c r="B207" s="134"/>
      <c r="C207" s="135">
        <v>72527</v>
      </c>
    </row>
    <row r="208" spans="1:3">
      <c r="A208" s="133" t="s">
        <v>1048</v>
      </c>
      <c r="B208" s="134"/>
      <c r="C208" s="135">
        <v>78769</v>
      </c>
    </row>
    <row r="209" spans="1:3">
      <c r="A209" s="133" t="s">
        <v>1049</v>
      </c>
      <c r="B209" s="134"/>
      <c r="C209" s="135">
        <v>87391</v>
      </c>
    </row>
    <row r="210" spans="1:3">
      <c r="A210" s="133" t="s">
        <v>1050</v>
      </c>
      <c r="B210" s="134"/>
      <c r="C210" s="135">
        <v>194913</v>
      </c>
    </row>
    <row r="211" spans="1:3">
      <c r="A211" s="133" t="s">
        <v>1051</v>
      </c>
      <c r="B211" s="134"/>
      <c r="C211" s="135">
        <v>103120</v>
      </c>
    </row>
    <row r="212" spans="1:3">
      <c r="A212" s="133" t="s">
        <v>1052</v>
      </c>
      <c r="B212" s="134"/>
      <c r="C212" s="135">
        <v>104297</v>
      </c>
    </row>
    <row r="213" spans="1:3">
      <c r="A213" s="133" t="s">
        <v>1053</v>
      </c>
      <c r="B213" s="134"/>
      <c r="C213" s="135">
        <v>105492</v>
      </c>
    </row>
    <row r="214" spans="1:3">
      <c r="A214" s="133" t="s">
        <v>1054</v>
      </c>
      <c r="B214" s="134"/>
      <c r="C214" s="135">
        <v>112891</v>
      </c>
    </row>
    <row r="215" spans="1:3">
      <c r="A215" s="133" t="s">
        <v>1055</v>
      </c>
      <c r="B215" s="134"/>
      <c r="C215" s="135">
        <v>116283</v>
      </c>
    </row>
    <row r="216" spans="1:3">
      <c r="A216" s="133" t="s">
        <v>1056</v>
      </c>
      <c r="B216" s="134"/>
      <c r="C216" s="135">
        <v>118883</v>
      </c>
    </row>
    <row r="217" spans="1:3">
      <c r="A217" s="133" t="s">
        <v>1057</v>
      </c>
      <c r="B217" s="134"/>
      <c r="C217" s="135">
        <v>164447</v>
      </c>
    </row>
    <row r="218" spans="1:3">
      <c r="A218" s="133" t="s">
        <v>1058</v>
      </c>
      <c r="B218" s="134"/>
      <c r="C218" s="135">
        <v>70510</v>
      </c>
    </row>
    <row r="219" spans="1:3">
      <c r="A219" s="133" t="s">
        <v>1059</v>
      </c>
      <c r="B219" s="134"/>
      <c r="C219" s="135">
        <v>74144</v>
      </c>
    </row>
    <row r="220" spans="1:3">
      <c r="A220" s="133" t="s">
        <v>1060</v>
      </c>
      <c r="B220" s="134"/>
      <c r="C220" s="135">
        <v>75784</v>
      </c>
    </row>
    <row r="221" spans="1:3">
      <c r="A221" s="133" t="s">
        <v>1061</v>
      </c>
      <c r="B221" s="134"/>
      <c r="C221" s="135">
        <v>75784</v>
      </c>
    </row>
    <row r="222" spans="1:3">
      <c r="A222" s="133" t="s">
        <v>1062</v>
      </c>
      <c r="B222" s="134"/>
      <c r="C222" s="135">
        <v>79871</v>
      </c>
    </row>
    <row r="223" spans="1:3">
      <c r="A223" s="133" t="s">
        <v>1063</v>
      </c>
      <c r="B223" s="134"/>
      <c r="C223" s="135">
        <v>83227</v>
      </c>
    </row>
    <row r="224" spans="1:3">
      <c r="A224" s="133" t="s">
        <v>1064</v>
      </c>
      <c r="B224" s="134"/>
      <c r="C224" s="135">
        <v>83541</v>
      </c>
    </row>
    <row r="225" spans="1:3">
      <c r="A225" s="133" t="s">
        <v>1065</v>
      </c>
      <c r="B225" s="134"/>
      <c r="C225" s="135">
        <v>95993</v>
      </c>
    </row>
    <row r="226" spans="1:3">
      <c r="A226" s="133" t="s">
        <v>1066</v>
      </c>
      <c r="B226" s="134"/>
      <c r="C226" s="135">
        <v>64441</v>
      </c>
    </row>
    <row r="227" spans="1:3">
      <c r="A227" s="133" t="s">
        <v>1067</v>
      </c>
      <c r="B227" s="134"/>
      <c r="C227" s="135">
        <v>65977</v>
      </c>
    </row>
    <row r="228" spans="1:3">
      <c r="A228" s="133" t="s">
        <v>1068</v>
      </c>
      <c r="B228" s="134"/>
      <c r="C228" s="135">
        <v>67950</v>
      </c>
    </row>
    <row r="229" spans="1:3">
      <c r="A229" s="133" t="s">
        <v>1069</v>
      </c>
      <c r="B229" s="134"/>
      <c r="C229" s="135">
        <v>69296</v>
      </c>
    </row>
    <row r="230" spans="1:3">
      <c r="A230" s="133" t="s">
        <v>1070</v>
      </c>
      <c r="B230" s="134"/>
      <c r="C230" s="135">
        <v>72150</v>
      </c>
    </row>
    <row r="231" spans="1:3">
      <c r="A231" s="133" t="s">
        <v>1071</v>
      </c>
      <c r="B231" s="134"/>
      <c r="C231" s="135">
        <v>72527</v>
      </c>
    </row>
    <row r="232" spans="1:3">
      <c r="A232" s="133" t="s">
        <v>1072</v>
      </c>
      <c r="B232" s="134"/>
      <c r="C232" s="135">
        <v>83437</v>
      </c>
    </row>
    <row r="233" spans="1:3">
      <c r="A233" s="133" t="s">
        <v>1073</v>
      </c>
      <c r="B233" s="134"/>
      <c r="C233" s="135">
        <v>97576</v>
      </c>
    </row>
    <row r="234" spans="1:3">
      <c r="A234" s="133" t="s">
        <v>1074</v>
      </c>
      <c r="B234" s="134"/>
      <c r="C234" s="135">
        <v>99480</v>
      </c>
    </row>
    <row r="235" spans="1:3">
      <c r="A235" s="133" t="s">
        <v>1075</v>
      </c>
      <c r="B235" s="134"/>
      <c r="C235" s="135">
        <v>71375</v>
      </c>
    </row>
    <row r="236" spans="1:3">
      <c r="A236" s="133" t="s">
        <v>1076</v>
      </c>
      <c r="B236" s="134"/>
      <c r="C236" s="135">
        <v>73162</v>
      </c>
    </row>
    <row r="237" spans="1:3">
      <c r="A237" s="133" t="s">
        <v>1077</v>
      </c>
      <c r="B237" s="134"/>
      <c r="C237" s="135">
        <v>78177</v>
      </c>
    </row>
    <row r="238" spans="1:3">
      <c r="A238" s="133" t="s">
        <v>1078</v>
      </c>
      <c r="B238" s="134"/>
      <c r="C238" s="135">
        <v>81637</v>
      </c>
    </row>
    <row r="239" spans="1:3">
      <c r="A239" s="133" t="s">
        <v>1079</v>
      </c>
      <c r="B239" s="134"/>
      <c r="C239" s="135">
        <v>83332</v>
      </c>
    </row>
    <row r="240" spans="1:3">
      <c r="A240" s="133" t="s">
        <v>1080</v>
      </c>
      <c r="B240" s="134"/>
      <c r="C240" s="135">
        <v>83541</v>
      </c>
    </row>
    <row r="241" spans="1:3">
      <c r="A241" s="133" t="s">
        <v>1081</v>
      </c>
      <c r="B241" s="134"/>
      <c r="C241" s="135">
        <v>96501</v>
      </c>
    </row>
    <row r="242" spans="1:3">
      <c r="A242" s="133" t="s">
        <v>1082</v>
      </c>
      <c r="B242" s="134"/>
      <c r="C242" s="135">
        <v>84789</v>
      </c>
    </row>
    <row r="243" spans="1:3">
      <c r="A243" s="133" t="s">
        <v>1083</v>
      </c>
      <c r="B243" s="134"/>
      <c r="C243" s="135">
        <v>86553</v>
      </c>
    </row>
    <row r="244" spans="1:3">
      <c r="A244" s="133" t="s">
        <v>1084</v>
      </c>
      <c r="B244" s="134"/>
      <c r="C244" s="135">
        <v>62006</v>
      </c>
    </row>
    <row r="245" spans="1:3">
      <c r="A245" s="133" t="s">
        <v>1085</v>
      </c>
      <c r="B245" s="134"/>
      <c r="C245" s="135">
        <v>63403</v>
      </c>
    </row>
    <row r="246" spans="1:3">
      <c r="A246" s="133" t="s">
        <v>1086</v>
      </c>
      <c r="B246" s="134"/>
      <c r="C246" s="135">
        <v>68055</v>
      </c>
    </row>
    <row r="247" spans="1:3">
      <c r="A247" s="133" t="s">
        <v>1087</v>
      </c>
      <c r="B247" s="134"/>
      <c r="C247" s="135">
        <v>71033</v>
      </c>
    </row>
    <row r="248" spans="1:3">
      <c r="A248" s="133" t="s">
        <v>1088</v>
      </c>
      <c r="B248" s="134"/>
      <c r="C248" s="135">
        <v>72317</v>
      </c>
    </row>
    <row r="249" spans="1:3">
      <c r="A249" s="133" t="s">
        <v>1089</v>
      </c>
      <c r="B249" s="134"/>
      <c r="C249" s="135">
        <v>72527</v>
      </c>
    </row>
    <row r="250" spans="1:3">
      <c r="A250" s="133" t="s">
        <v>1090</v>
      </c>
      <c r="B250" s="134"/>
      <c r="C250" s="135">
        <v>84008</v>
      </c>
    </row>
    <row r="251" spans="1:3">
      <c r="A251" s="133" t="s">
        <v>1091</v>
      </c>
      <c r="B251" s="134"/>
      <c r="C251" s="135">
        <v>166793</v>
      </c>
    </row>
    <row r="252" spans="1:3">
      <c r="A252" s="133" t="s">
        <v>1092</v>
      </c>
      <c r="B252" s="134"/>
      <c r="C252" s="135">
        <v>132679</v>
      </c>
    </row>
    <row r="253" spans="1:3">
      <c r="A253" s="133" t="s">
        <v>1093</v>
      </c>
      <c r="B253" s="134"/>
      <c r="C253" s="135">
        <v>138679</v>
      </c>
    </row>
    <row r="254" spans="1:3">
      <c r="A254" s="133" t="s">
        <v>1094</v>
      </c>
      <c r="B254" s="134"/>
      <c r="C254" s="135">
        <v>144791</v>
      </c>
    </row>
    <row r="255" spans="1:3">
      <c r="A255" s="133" t="s">
        <v>1095</v>
      </c>
      <c r="B255" s="134"/>
      <c r="C255" s="135">
        <v>144856</v>
      </c>
    </row>
    <row r="256" spans="1:3">
      <c r="A256" s="133" t="s">
        <v>1096</v>
      </c>
      <c r="B256" s="134"/>
      <c r="C256" s="135">
        <v>115405</v>
      </c>
    </row>
    <row r="257" spans="1:3">
      <c r="A257" s="133" t="s">
        <v>1097</v>
      </c>
      <c r="B257" s="134"/>
      <c r="C257" s="135">
        <v>125735</v>
      </c>
    </row>
    <row r="258" spans="1:3">
      <c r="A258" s="133" t="s">
        <v>1098</v>
      </c>
      <c r="B258" s="134"/>
      <c r="C258" s="135">
        <v>68685</v>
      </c>
    </row>
    <row r="259" spans="1:3">
      <c r="A259" s="133" t="s">
        <v>1099</v>
      </c>
      <c r="B259" s="134"/>
      <c r="C259" s="135">
        <v>72236</v>
      </c>
    </row>
    <row r="260" spans="1:3">
      <c r="A260" s="133" t="s">
        <v>1100</v>
      </c>
      <c r="B260" s="134"/>
      <c r="C260" s="135">
        <v>76675</v>
      </c>
    </row>
    <row r="261" spans="1:3">
      <c r="A261" s="133" t="s">
        <v>1101</v>
      </c>
      <c r="B261" s="134"/>
      <c r="C261" s="135">
        <v>78783</v>
      </c>
    </row>
    <row r="262" spans="1:3">
      <c r="A262" s="133" t="s">
        <v>1102</v>
      </c>
      <c r="B262" s="134"/>
      <c r="C262" s="135">
        <v>84997</v>
      </c>
    </row>
    <row r="263" spans="1:3">
      <c r="A263" s="133" t="s">
        <v>1103</v>
      </c>
      <c r="B263" s="134"/>
      <c r="C263" s="135">
        <v>89324</v>
      </c>
    </row>
    <row r="264" spans="1:3">
      <c r="A264" s="133" t="s">
        <v>1104</v>
      </c>
      <c r="B264" s="134"/>
      <c r="C264" s="135">
        <v>59815</v>
      </c>
    </row>
    <row r="265" spans="1:3">
      <c r="A265" s="133" t="s">
        <v>1105</v>
      </c>
      <c r="B265" s="134"/>
      <c r="C265" s="135">
        <v>63039</v>
      </c>
    </row>
    <row r="266" spans="1:3">
      <c r="A266" s="133" t="s">
        <v>1106</v>
      </c>
      <c r="B266" s="134"/>
      <c r="C266" s="135">
        <v>66708</v>
      </c>
    </row>
    <row r="267" spans="1:3">
      <c r="A267" s="133" t="s">
        <v>1107</v>
      </c>
      <c r="B267" s="134"/>
      <c r="C267" s="135">
        <v>68487</v>
      </c>
    </row>
    <row r="268" spans="1:3">
      <c r="A268" s="133" t="s">
        <v>1108</v>
      </c>
      <c r="B268" s="134"/>
      <c r="C268" s="135">
        <v>73934</v>
      </c>
    </row>
    <row r="269" spans="1:3">
      <c r="A269" s="133" t="s">
        <v>1109</v>
      </c>
      <c r="B269" s="134"/>
      <c r="C269" s="135">
        <v>77715</v>
      </c>
    </row>
    <row r="270" spans="1:3">
      <c r="A270" s="133" t="s">
        <v>1110</v>
      </c>
      <c r="B270" s="134"/>
      <c r="C270" s="135">
        <v>70614</v>
      </c>
    </row>
    <row r="271" spans="1:3">
      <c r="A271" s="133" t="s">
        <v>1111</v>
      </c>
      <c r="B271" s="134"/>
      <c r="C271" s="135">
        <v>74736</v>
      </c>
    </row>
    <row r="272" spans="1:3">
      <c r="A272" s="133" t="s">
        <v>1112</v>
      </c>
      <c r="B272" s="134"/>
      <c r="C272" s="135">
        <v>75784</v>
      </c>
    </row>
    <row r="273" spans="1:3">
      <c r="A273" s="133" t="s">
        <v>1113</v>
      </c>
      <c r="B273" s="134"/>
      <c r="C273" s="135">
        <v>77473</v>
      </c>
    </row>
    <row r="274" spans="1:3">
      <c r="A274" s="133" t="s">
        <v>1114</v>
      </c>
      <c r="B274" s="134"/>
      <c r="C274" s="135">
        <v>80353</v>
      </c>
    </row>
    <row r="275" spans="1:3">
      <c r="A275" s="133" t="s">
        <v>1115</v>
      </c>
      <c r="B275" s="134"/>
      <c r="C275" s="135">
        <v>87182</v>
      </c>
    </row>
    <row r="276" spans="1:3">
      <c r="A276" s="133" t="s">
        <v>1116</v>
      </c>
      <c r="B276" s="134"/>
      <c r="C276" s="135">
        <v>109602</v>
      </c>
    </row>
    <row r="277" spans="1:3">
      <c r="A277" s="133" t="s">
        <v>1117</v>
      </c>
      <c r="B277" s="134"/>
      <c r="C277" s="135">
        <v>118816</v>
      </c>
    </row>
    <row r="278" spans="1:3">
      <c r="A278" s="133" t="s">
        <v>1118</v>
      </c>
      <c r="B278" s="134"/>
      <c r="C278" s="135">
        <v>277052</v>
      </c>
    </row>
    <row r="279" spans="1:3">
      <c r="A279" s="133" t="s">
        <v>1119</v>
      </c>
      <c r="B279" s="134"/>
      <c r="C279" s="135">
        <v>294234</v>
      </c>
    </row>
    <row r="280" spans="1:3">
      <c r="A280" s="133" t="s">
        <v>1120</v>
      </c>
      <c r="B280" s="134"/>
      <c r="C280" s="135">
        <v>88397</v>
      </c>
    </row>
    <row r="281" spans="1:3">
      <c r="A281" s="133" t="s">
        <v>1121</v>
      </c>
      <c r="B281" s="134"/>
      <c r="C281" s="135">
        <v>91005</v>
      </c>
    </row>
    <row r="282" spans="1:3">
      <c r="A282" s="133" t="s">
        <v>1122</v>
      </c>
      <c r="B282" s="134"/>
      <c r="C282" s="135">
        <v>104335</v>
      </c>
    </row>
    <row r="283" spans="1:3">
      <c r="A283" s="133" t="s">
        <v>1123</v>
      </c>
      <c r="B283" s="134"/>
      <c r="C283" s="135">
        <v>109664</v>
      </c>
    </row>
    <row r="284" spans="1:3">
      <c r="A284" s="133" t="s">
        <v>1124</v>
      </c>
      <c r="B284" s="134"/>
      <c r="C284" s="135">
        <v>118816</v>
      </c>
    </row>
    <row r="285" spans="1:3">
      <c r="A285" s="133" t="s">
        <v>1125</v>
      </c>
      <c r="B285" s="134"/>
      <c r="C285" s="135">
        <v>277616</v>
      </c>
    </row>
    <row r="286" spans="1:3">
      <c r="A286" s="133" t="s">
        <v>1126</v>
      </c>
      <c r="B286" s="134"/>
      <c r="C286" s="135">
        <v>294960</v>
      </c>
    </row>
    <row r="287" spans="1:3">
      <c r="A287" s="133" t="s">
        <v>1127</v>
      </c>
      <c r="B287" s="134"/>
      <c r="C287" s="135">
        <v>88459</v>
      </c>
    </row>
    <row r="288" spans="1:3">
      <c r="A288" s="133" t="s">
        <v>1128</v>
      </c>
      <c r="B288" s="134"/>
      <c r="C288" s="135">
        <v>91067</v>
      </c>
    </row>
    <row r="289" spans="1:3">
      <c r="A289" s="133" t="s">
        <v>1129</v>
      </c>
      <c r="B289" s="134"/>
      <c r="C289" s="135">
        <v>104335</v>
      </c>
    </row>
    <row r="290" spans="1:3">
      <c r="A290" s="133" t="s">
        <v>1130</v>
      </c>
      <c r="B290" s="134"/>
      <c r="C290" s="135">
        <v>58705</v>
      </c>
    </row>
    <row r="291" spans="1:3">
      <c r="A291" s="133" t="s">
        <v>1131</v>
      </c>
      <c r="B291" s="134"/>
      <c r="C291" s="135">
        <v>59926</v>
      </c>
    </row>
    <row r="292" spans="1:3">
      <c r="A292" s="133" t="s">
        <v>1132</v>
      </c>
      <c r="B292" s="134"/>
      <c r="C292" s="135">
        <v>62922</v>
      </c>
    </row>
    <row r="293" spans="1:3">
      <c r="A293" s="133" t="s">
        <v>1133</v>
      </c>
      <c r="B293" s="134"/>
      <c r="C293" s="135">
        <v>64142</v>
      </c>
    </row>
    <row r="294" spans="1:3">
      <c r="A294" s="133" t="s">
        <v>1134</v>
      </c>
      <c r="B294" s="134"/>
      <c r="C294" s="135">
        <v>69358</v>
      </c>
    </row>
    <row r="295" spans="1:3">
      <c r="A295" s="133" t="s">
        <v>1135</v>
      </c>
      <c r="B295" s="134"/>
      <c r="C295" s="135">
        <v>71245</v>
      </c>
    </row>
    <row r="296" spans="1:3">
      <c r="A296" s="133" t="s">
        <v>1136</v>
      </c>
      <c r="B296" s="134"/>
      <c r="C296" s="135">
        <v>55798</v>
      </c>
    </row>
    <row r="297" spans="1:3">
      <c r="A297" s="133" t="s">
        <v>1137</v>
      </c>
      <c r="B297" s="134"/>
      <c r="C297" s="135">
        <v>57040</v>
      </c>
    </row>
    <row r="298" spans="1:3">
      <c r="A298" s="133" t="s">
        <v>1138</v>
      </c>
      <c r="B298" s="134"/>
      <c r="C298" s="135">
        <v>59935</v>
      </c>
    </row>
    <row r="299" spans="1:3">
      <c r="A299" s="133" t="s">
        <v>1139</v>
      </c>
      <c r="B299" s="134"/>
      <c r="C299" s="135">
        <v>60801</v>
      </c>
    </row>
    <row r="300" spans="1:3">
      <c r="A300" s="133" t="s">
        <v>1140</v>
      </c>
      <c r="B300" s="134"/>
      <c r="C300" s="135">
        <v>65977</v>
      </c>
    </row>
    <row r="301" spans="1:3">
      <c r="A301" s="133" t="s">
        <v>1141</v>
      </c>
      <c r="B301" s="134"/>
      <c r="C301" s="135">
        <v>67740</v>
      </c>
    </row>
    <row r="302" spans="1:3">
      <c r="A302" s="133" t="s">
        <v>1142</v>
      </c>
      <c r="B302" s="134"/>
      <c r="C302" s="135">
        <v>126343</v>
      </c>
    </row>
    <row r="303" spans="1:3">
      <c r="A303" s="133" t="s">
        <v>1143</v>
      </c>
      <c r="B303" s="134"/>
      <c r="C303" s="135">
        <v>130208</v>
      </c>
    </row>
    <row r="304" spans="1:3">
      <c r="A304" s="133" t="s">
        <v>1144</v>
      </c>
      <c r="B304" s="134"/>
      <c r="C304" s="135">
        <v>143461</v>
      </c>
    </row>
    <row r="305" spans="1:3">
      <c r="A305" s="133" t="s">
        <v>1145</v>
      </c>
      <c r="B305" s="134"/>
      <c r="C305" s="135">
        <v>84517</v>
      </c>
    </row>
    <row r="306" spans="1:3">
      <c r="A306" s="133" t="s">
        <v>1146</v>
      </c>
      <c r="B306" s="134"/>
      <c r="C306" s="135">
        <v>86972</v>
      </c>
    </row>
    <row r="307" spans="1:3">
      <c r="A307" s="133" t="s">
        <v>1147</v>
      </c>
      <c r="B307" s="134"/>
      <c r="C307" s="135">
        <v>88292</v>
      </c>
    </row>
    <row r="308" spans="1:3">
      <c r="A308" s="133" t="s">
        <v>1148</v>
      </c>
      <c r="B308" s="134"/>
      <c r="C308" s="135">
        <v>91283</v>
      </c>
    </row>
    <row r="309" spans="1:3">
      <c r="A309" s="133" t="s">
        <v>1149</v>
      </c>
      <c r="B309" s="134"/>
      <c r="C309" s="135">
        <v>94639</v>
      </c>
    </row>
    <row r="310" spans="1:3">
      <c r="A310" s="133" t="s">
        <v>1150</v>
      </c>
      <c r="B310" s="134"/>
      <c r="C310" s="135">
        <v>95993</v>
      </c>
    </row>
    <row r="311" spans="1:3">
      <c r="A311" s="133" t="s">
        <v>1151</v>
      </c>
      <c r="B311" s="134"/>
      <c r="C311" s="135">
        <v>109769</v>
      </c>
    </row>
    <row r="312" spans="1:3">
      <c r="A312" s="133" t="s">
        <v>1152</v>
      </c>
      <c r="B312" s="134"/>
      <c r="C312" s="135">
        <v>121711</v>
      </c>
    </row>
    <row r="313" spans="1:3">
      <c r="A313" s="133" t="s">
        <v>1153</v>
      </c>
      <c r="B313" s="134"/>
      <c r="C313" s="135">
        <v>109769</v>
      </c>
    </row>
    <row r="314" spans="1:3">
      <c r="A314" s="133" t="s">
        <v>1154</v>
      </c>
      <c r="B314" s="134"/>
      <c r="C314" s="135">
        <v>113042</v>
      </c>
    </row>
    <row r="315" spans="1:3">
      <c r="A315" s="133" t="s">
        <v>1155</v>
      </c>
      <c r="B315" s="134"/>
      <c r="C315" s="135">
        <v>124669</v>
      </c>
    </row>
    <row r="316" spans="1:3">
      <c r="A316" s="133" t="s">
        <v>1156</v>
      </c>
      <c r="B316" s="134"/>
      <c r="C316" s="135">
        <v>73482</v>
      </c>
    </row>
    <row r="317" spans="1:3">
      <c r="A317" s="133" t="s">
        <v>1157</v>
      </c>
      <c r="B317" s="134"/>
      <c r="C317" s="135">
        <v>75574</v>
      </c>
    </row>
    <row r="318" spans="1:3">
      <c r="A318" s="133" t="s">
        <v>1158</v>
      </c>
      <c r="B318" s="134"/>
      <c r="C318" s="135">
        <v>76802</v>
      </c>
    </row>
    <row r="319" spans="1:3">
      <c r="A319" s="133" t="s">
        <v>1159</v>
      </c>
      <c r="B319" s="134"/>
      <c r="C319" s="135">
        <v>79662</v>
      </c>
    </row>
    <row r="320" spans="1:3">
      <c r="A320" s="133" t="s">
        <v>1160</v>
      </c>
      <c r="B320" s="134"/>
      <c r="C320" s="135">
        <v>82341</v>
      </c>
    </row>
    <row r="321" spans="1:3">
      <c r="A321" s="133" t="s">
        <v>1161</v>
      </c>
      <c r="B321" s="134"/>
      <c r="C321" s="135">
        <v>83437</v>
      </c>
    </row>
    <row r="322" spans="1:3">
      <c r="A322" s="133" t="s">
        <v>1162</v>
      </c>
      <c r="B322" s="134"/>
      <c r="C322" s="135">
        <v>95504</v>
      </c>
    </row>
    <row r="323" spans="1:3">
      <c r="A323" s="133" t="s">
        <v>1163</v>
      </c>
      <c r="B323" s="134"/>
      <c r="C323" s="135">
        <v>105522</v>
      </c>
    </row>
    <row r="324" spans="1:3">
      <c r="A324" s="133" t="s">
        <v>1164</v>
      </c>
      <c r="B324" s="134"/>
      <c r="C324" s="135">
        <v>209606</v>
      </c>
    </row>
    <row r="325" spans="1:3">
      <c r="A325" s="133" t="s">
        <v>1165</v>
      </c>
      <c r="B325" s="134"/>
      <c r="C325" s="135">
        <v>199589</v>
      </c>
    </row>
    <row r="326" spans="1:3">
      <c r="A326" s="133" t="s">
        <v>1166</v>
      </c>
      <c r="B326" s="134"/>
      <c r="C326" s="135">
        <v>199589</v>
      </c>
    </row>
    <row r="327" spans="1:3">
      <c r="A327" s="133" t="s">
        <v>1167</v>
      </c>
      <c r="B327" s="134"/>
      <c r="C327" s="135">
        <v>169983</v>
      </c>
    </row>
    <row r="328" spans="1:3">
      <c r="A328" s="133" t="s">
        <v>1168</v>
      </c>
      <c r="B328" s="134"/>
      <c r="C328" s="135">
        <v>156566</v>
      </c>
    </row>
    <row r="329" spans="1:3">
      <c r="A329" s="133" t="s">
        <v>1169</v>
      </c>
      <c r="B329" s="134"/>
      <c r="C329" s="135">
        <v>68536</v>
      </c>
    </row>
    <row r="330" spans="1:3">
      <c r="A330" s="133" t="s">
        <v>1170</v>
      </c>
      <c r="B330" s="134"/>
      <c r="C330" s="135">
        <v>70231</v>
      </c>
    </row>
    <row r="331" spans="1:3">
      <c r="A331" s="133" t="s">
        <v>1171</v>
      </c>
      <c r="B331" s="134"/>
      <c r="C331" s="135">
        <v>72317</v>
      </c>
    </row>
    <row r="332" spans="1:3">
      <c r="A332" s="133" t="s">
        <v>1172</v>
      </c>
      <c r="B332" s="134"/>
      <c r="C332" s="135">
        <v>77263</v>
      </c>
    </row>
    <row r="333" spans="1:3">
      <c r="A333" s="133" t="s">
        <v>1173</v>
      </c>
      <c r="B333" s="134"/>
      <c r="C333" s="135">
        <v>80668</v>
      </c>
    </row>
    <row r="334" spans="1:3">
      <c r="A334" s="133" t="s">
        <v>1174</v>
      </c>
      <c r="B334" s="134"/>
      <c r="C334" s="135">
        <v>82445</v>
      </c>
    </row>
    <row r="335" spans="1:3">
      <c r="A335" s="133" t="s">
        <v>1175</v>
      </c>
      <c r="B335" s="134"/>
      <c r="C335" s="135">
        <v>59663</v>
      </c>
    </row>
    <row r="336" spans="1:3">
      <c r="A336" s="133" t="s">
        <v>1176</v>
      </c>
      <c r="B336" s="134"/>
      <c r="C336" s="135">
        <v>60905</v>
      </c>
    </row>
    <row r="337" spans="1:3">
      <c r="A337" s="133" t="s">
        <v>1177</v>
      </c>
      <c r="B337" s="134"/>
      <c r="C337" s="135">
        <v>63004</v>
      </c>
    </row>
    <row r="338" spans="1:3">
      <c r="A338" s="133" t="s">
        <v>1178</v>
      </c>
      <c r="B338" s="134"/>
      <c r="C338" s="135">
        <v>67489</v>
      </c>
    </row>
    <row r="339" spans="1:3">
      <c r="A339" s="133" t="s">
        <v>1179</v>
      </c>
      <c r="B339" s="134"/>
      <c r="C339" s="135">
        <v>70231</v>
      </c>
    </row>
    <row r="340" spans="1:3">
      <c r="A340" s="133" t="s">
        <v>1180</v>
      </c>
      <c r="B340" s="134"/>
      <c r="C340" s="135">
        <v>71751</v>
      </c>
    </row>
    <row r="341" spans="1:3">
      <c r="A341" s="133" t="s">
        <v>1181</v>
      </c>
      <c r="B341" s="134"/>
      <c r="C341" s="135">
        <v>303191</v>
      </c>
    </row>
    <row r="342" spans="1:3">
      <c r="A342" s="133" t="s">
        <v>1182</v>
      </c>
      <c r="B342" s="134"/>
      <c r="C342" s="135">
        <v>334993</v>
      </c>
    </row>
    <row r="343" spans="1:3">
      <c r="A343" s="133" t="s">
        <v>1183</v>
      </c>
      <c r="B343" s="134"/>
      <c r="C343" s="135">
        <v>164089</v>
      </c>
    </row>
    <row r="344" spans="1:3">
      <c r="A344" s="133" t="s">
        <v>1184</v>
      </c>
      <c r="B344" s="134"/>
      <c r="C344" s="135">
        <v>230176</v>
      </c>
    </row>
    <row r="345" spans="1:3">
      <c r="A345" s="133" t="s">
        <v>1185</v>
      </c>
      <c r="B345" s="134"/>
      <c r="C345" s="135">
        <v>316795</v>
      </c>
    </row>
    <row r="346" spans="1:3">
      <c r="A346" s="133" t="s">
        <v>1186</v>
      </c>
      <c r="B346" s="134"/>
      <c r="C346" s="135">
        <v>427306</v>
      </c>
    </row>
    <row r="347" spans="1:3">
      <c r="A347" s="133" t="s">
        <v>1187</v>
      </c>
      <c r="B347" s="134"/>
      <c r="C347" s="135">
        <v>486899</v>
      </c>
    </row>
    <row r="348" spans="1:3">
      <c r="A348" s="133" t="s">
        <v>1188</v>
      </c>
      <c r="B348" s="134"/>
      <c r="C348" s="135">
        <v>486899</v>
      </c>
    </row>
    <row r="349" spans="1:3">
      <c r="A349" s="133" t="s">
        <v>1189</v>
      </c>
      <c r="B349" s="134"/>
      <c r="C349" s="135">
        <v>739142</v>
      </c>
    </row>
    <row r="350" spans="1:3">
      <c r="A350" s="133" t="s">
        <v>1190</v>
      </c>
      <c r="B350" s="134"/>
      <c r="C350" s="135">
        <v>886474</v>
      </c>
    </row>
    <row r="351" spans="1:3">
      <c r="A351" s="133" t="s">
        <v>1191</v>
      </c>
      <c r="B351" s="134"/>
      <c r="C351" s="135">
        <v>1034093</v>
      </c>
    </row>
    <row r="352" spans="1:3">
      <c r="A352" s="133" t="s">
        <v>1192</v>
      </c>
      <c r="B352" s="134"/>
      <c r="C352" s="135">
        <v>1182003</v>
      </c>
    </row>
    <row r="353" spans="1:3">
      <c r="A353" s="133" t="s">
        <v>1193</v>
      </c>
      <c r="B353" s="134"/>
      <c r="C353" s="135">
        <v>1300630</v>
      </c>
    </row>
    <row r="354" spans="1:3">
      <c r="A354" s="133" t="s">
        <v>1194</v>
      </c>
      <c r="B354" s="134"/>
      <c r="C354" s="135">
        <v>1430738</v>
      </c>
    </row>
    <row r="355" spans="1:3">
      <c r="A355" s="133" t="s">
        <v>1195</v>
      </c>
      <c r="B355" s="134"/>
      <c r="C355" s="135">
        <v>710929</v>
      </c>
    </row>
    <row r="356" spans="1:3">
      <c r="A356" s="133" t="s">
        <v>1196</v>
      </c>
      <c r="B356" s="134"/>
      <c r="C356" s="135">
        <v>739142</v>
      </c>
    </row>
    <row r="357" spans="1:3">
      <c r="A357" s="133" t="s">
        <v>1197</v>
      </c>
      <c r="B357" s="134"/>
      <c r="C357" s="135">
        <v>886411</v>
      </c>
    </row>
    <row r="358" spans="1:3">
      <c r="A358" s="133" t="s">
        <v>1198</v>
      </c>
      <c r="B358" s="134"/>
      <c r="C358" s="135">
        <v>1034093</v>
      </c>
    </row>
    <row r="359" spans="1:3">
      <c r="A359" s="133" t="s">
        <v>1199</v>
      </c>
      <c r="B359" s="134"/>
      <c r="C359" s="135">
        <v>1182066</v>
      </c>
    </row>
    <row r="360" spans="1:3">
      <c r="A360" s="133" t="s">
        <v>1200</v>
      </c>
      <c r="B360" s="134"/>
      <c r="C360" s="135">
        <v>1300692</v>
      </c>
    </row>
    <row r="361" spans="1:3">
      <c r="A361" s="133" t="s">
        <v>1201</v>
      </c>
      <c r="B361" s="134"/>
      <c r="C361" s="135">
        <v>1430801</v>
      </c>
    </row>
    <row r="362" spans="1:3">
      <c r="A362" s="133" t="s">
        <v>1202</v>
      </c>
      <c r="B362" s="134"/>
      <c r="C362" s="135">
        <v>710929</v>
      </c>
    </row>
    <row r="363" spans="1:3">
      <c r="A363" s="133" t="s">
        <v>1203</v>
      </c>
      <c r="B363" s="134"/>
      <c r="C363" s="135">
        <v>387478</v>
      </c>
    </row>
    <row r="364" spans="1:3">
      <c r="A364" s="133" t="s">
        <v>1204</v>
      </c>
      <c r="B364" s="134"/>
      <c r="C364" s="135">
        <v>420808</v>
      </c>
    </row>
    <row r="365" spans="1:3">
      <c r="A365" s="133" t="s">
        <v>1205</v>
      </c>
      <c r="B365" s="134"/>
      <c r="C365" s="135">
        <v>931168</v>
      </c>
    </row>
    <row r="366" spans="1:3">
      <c r="A366" s="133" t="s">
        <v>1206</v>
      </c>
      <c r="B366" s="134"/>
      <c r="C366" s="135">
        <v>1052014</v>
      </c>
    </row>
    <row r="367" spans="1:3">
      <c r="A367" s="133" t="s">
        <v>1207</v>
      </c>
      <c r="B367" s="134"/>
      <c r="C367" s="135">
        <v>1188814</v>
      </c>
    </row>
    <row r="368" spans="1:3">
      <c r="A368" s="133" t="s">
        <v>1208</v>
      </c>
      <c r="B368" s="134"/>
      <c r="C368" s="135">
        <v>884735</v>
      </c>
    </row>
    <row r="369" spans="1:3">
      <c r="A369" s="133" t="s">
        <v>1209</v>
      </c>
      <c r="B369" s="134"/>
      <c r="C369" s="135">
        <v>629372</v>
      </c>
    </row>
    <row r="370" spans="1:3">
      <c r="A370" s="133" t="s">
        <v>1210</v>
      </c>
      <c r="B370" s="134"/>
      <c r="C370" s="135">
        <v>626493</v>
      </c>
    </row>
    <row r="371" spans="1:3">
      <c r="A371" s="133" t="s">
        <v>1211</v>
      </c>
      <c r="B371" s="134"/>
      <c r="C371" s="135">
        <v>752340</v>
      </c>
    </row>
    <row r="372" spans="1:3">
      <c r="A372" s="133" t="s">
        <v>1212</v>
      </c>
      <c r="B372" s="134"/>
      <c r="C372" s="135">
        <v>877472</v>
      </c>
    </row>
    <row r="373" spans="1:3">
      <c r="A373" s="133" t="s">
        <v>1213</v>
      </c>
      <c r="B373" s="134"/>
      <c r="C373" s="135">
        <v>1002604</v>
      </c>
    </row>
    <row r="374" spans="1:3">
      <c r="A374" s="133" t="s">
        <v>1214</v>
      </c>
      <c r="B374" s="134"/>
      <c r="C374" s="135">
        <v>1153215</v>
      </c>
    </row>
    <row r="375" spans="1:3">
      <c r="A375" s="133" t="s">
        <v>1215</v>
      </c>
      <c r="B375" s="134"/>
      <c r="C375" s="135">
        <v>1268465</v>
      </c>
    </row>
    <row r="376" spans="1:3">
      <c r="A376" s="133" t="s">
        <v>1216</v>
      </c>
      <c r="B376" s="134"/>
      <c r="C376" s="135">
        <v>589228</v>
      </c>
    </row>
    <row r="377" spans="1:3">
      <c r="A377" s="133" t="s">
        <v>1217</v>
      </c>
      <c r="B377" s="134"/>
      <c r="C377" s="135">
        <v>697105</v>
      </c>
    </row>
    <row r="378" spans="1:3">
      <c r="A378" s="133" t="s">
        <v>1218</v>
      </c>
      <c r="B378" s="134"/>
      <c r="C378" s="135">
        <v>795040</v>
      </c>
    </row>
    <row r="379" spans="1:3">
      <c r="A379" s="133" t="s">
        <v>1219</v>
      </c>
      <c r="B379" s="134"/>
      <c r="C379" s="135">
        <v>892478</v>
      </c>
    </row>
    <row r="380" spans="1:3">
      <c r="A380" s="133" t="s">
        <v>1220</v>
      </c>
      <c r="B380" s="134"/>
      <c r="C380" s="135">
        <v>596600</v>
      </c>
    </row>
    <row r="381" spans="1:3">
      <c r="A381" s="133" t="s">
        <v>1221</v>
      </c>
      <c r="B381" s="134"/>
      <c r="C381" s="135">
        <v>716353</v>
      </c>
    </row>
    <row r="382" spans="1:3">
      <c r="A382" s="133" t="s">
        <v>1222</v>
      </c>
      <c r="B382" s="134"/>
      <c r="C382" s="135">
        <v>835659</v>
      </c>
    </row>
    <row r="383" spans="1:3">
      <c r="A383" s="133" t="s">
        <v>1223</v>
      </c>
      <c r="B383" s="134"/>
      <c r="C383" s="135">
        <v>954818</v>
      </c>
    </row>
    <row r="384" spans="1:3">
      <c r="A384" s="133" t="s">
        <v>1224</v>
      </c>
      <c r="B384" s="134"/>
      <c r="C384" s="135">
        <v>1098365</v>
      </c>
    </row>
    <row r="385" spans="1:3">
      <c r="A385" s="133" t="s">
        <v>1225</v>
      </c>
      <c r="B385" s="134"/>
      <c r="C385" s="135">
        <v>1208116</v>
      </c>
    </row>
    <row r="386" spans="1:3">
      <c r="A386" s="133" t="s">
        <v>1226</v>
      </c>
      <c r="B386" s="134"/>
      <c r="C386" s="135">
        <v>561131</v>
      </c>
    </row>
    <row r="387" spans="1:3">
      <c r="A387" s="133" t="s">
        <v>1227</v>
      </c>
      <c r="B387" s="134"/>
      <c r="C387" s="135">
        <v>698384</v>
      </c>
    </row>
    <row r="388" spans="1:3">
      <c r="A388" s="133" t="s">
        <v>1228</v>
      </c>
      <c r="B388" s="134"/>
      <c r="C388" s="135">
        <v>460048</v>
      </c>
    </row>
    <row r="389" spans="1:3">
      <c r="A389" s="133" t="s">
        <v>1229</v>
      </c>
      <c r="B389" s="134"/>
      <c r="C389" s="135">
        <v>552319</v>
      </c>
    </row>
    <row r="390" spans="1:3">
      <c r="A390" s="133" t="s">
        <v>1230</v>
      </c>
      <c r="B390" s="134"/>
      <c r="C390" s="135">
        <v>347818</v>
      </c>
    </row>
    <row r="391" spans="1:3">
      <c r="A391" s="133" t="s">
        <v>1231</v>
      </c>
      <c r="B391" s="134"/>
      <c r="C391" s="135">
        <v>348247</v>
      </c>
    </row>
    <row r="392" spans="1:3">
      <c r="A392" s="133" t="s">
        <v>1232</v>
      </c>
      <c r="B392" s="134"/>
      <c r="C392" s="135">
        <v>386255</v>
      </c>
    </row>
    <row r="393" spans="1:3">
      <c r="A393" s="133" t="s">
        <v>1233</v>
      </c>
      <c r="B393" s="134"/>
      <c r="C393" s="135">
        <v>386255</v>
      </c>
    </row>
    <row r="394" spans="1:3">
      <c r="A394" s="133" t="s">
        <v>1234</v>
      </c>
      <c r="B394" s="134"/>
      <c r="C394" s="135">
        <v>404089</v>
      </c>
    </row>
    <row r="395" spans="1:3">
      <c r="A395" s="133" t="s">
        <v>1235</v>
      </c>
      <c r="B395" s="134"/>
      <c r="C395" s="135">
        <v>404632</v>
      </c>
    </row>
    <row r="396" spans="1:3">
      <c r="A396" s="133" t="s">
        <v>1236</v>
      </c>
      <c r="B396" s="134"/>
      <c r="C396" s="135">
        <v>432545</v>
      </c>
    </row>
    <row r="397" spans="1:3">
      <c r="A397" s="133" t="s">
        <v>1237</v>
      </c>
      <c r="B397" s="134"/>
      <c r="C397" s="135">
        <v>273857</v>
      </c>
    </row>
    <row r="398" spans="1:3">
      <c r="A398" s="133" t="s">
        <v>1238</v>
      </c>
      <c r="B398" s="134"/>
      <c r="C398" s="135">
        <v>304265</v>
      </c>
    </row>
    <row r="399" spans="1:3">
      <c r="A399" s="133" t="s">
        <v>1239</v>
      </c>
      <c r="B399" s="134"/>
      <c r="C399" s="135">
        <v>340610</v>
      </c>
    </row>
    <row r="400" spans="1:3">
      <c r="A400" s="133" t="s">
        <v>1240</v>
      </c>
      <c r="B400" s="134"/>
      <c r="C400" s="135">
        <v>460053</v>
      </c>
    </row>
    <row r="401" spans="1:3">
      <c r="A401" s="133" t="s">
        <v>1241</v>
      </c>
      <c r="B401" s="134"/>
      <c r="C401" s="135">
        <v>552256</v>
      </c>
    </row>
    <row r="402" spans="1:3">
      <c r="A402" s="133" t="s">
        <v>1242</v>
      </c>
      <c r="B402" s="134"/>
      <c r="C402" s="135">
        <v>302918</v>
      </c>
    </row>
    <row r="403" spans="1:3">
      <c r="A403" s="133" t="s">
        <v>1243</v>
      </c>
      <c r="B403" s="134"/>
      <c r="C403" s="135">
        <v>302814</v>
      </c>
    </row>
    <row r="404" spans="1:3">
      <c r="A404" s="133" t="s">
        <v>1244</v>
      </c>
      <c r="B404" s="134"/>
      <c r="C404" s="135">
        <v>336416</v>
      </c>
    </row>
    <row r="405" spans="1:3">
      <c r="A405" s="133" t="s">
        <v>1245</v>
      </c>
      <c r="B405" s="134"/>
      <c r="C405" s="135">
        <v>336416</v>
      </c>
    </row>
    <row r="406" spans="1:3">
      <c r="A406" s="133" t="s">
        <v>1246</v>
      </c>
      <c r="B406" s="134"/>
      <c r="C406" s="135">
        <v>352028</v>
      </c>
    </row>
    <row r="407" spans="1:3">
      <c r="A407" s="133" t="s">
        <v>1247</v>
      </c>
      <c r="B407" s="134"/>
      <c r="C407" s="135">
        <v>352028</v>
      </c>
    </row>
    <row r="408" spans="1:3">
      <c r="A408" s="133" t="s">
        <v>1248</v>
      </c>
      <c r="B408" s="134"/>
      <c r="C408" s="135">
        <v>432544</v>
      </c>
    </row>
    <row r="409" spans="1:3">
      <c r="A409" s="133" t="s">
        <v>1249</v>
      </c>
      <c r="B409" s="134"/>
      <c r="C409" s="135">
        <v>523073</v>
      </c>
    </row>
    <row r="410" spans="1:3">
      <c r="A410" s="133" t="s">
        <v>1250</v>
      </c>
      <c r="B410" s="134"/>
      <c r="C410" s="135">
        <v>625283</v>
      </c>
    </row>
    <row r="411" spans="1:3">
      <c r="A411" s="133" t="s">
        <v>1251</v>
      </c>
      <c r="B411" s="134"/>
      <c r="C411" s="135">
        <v>750075</v>
      </c>
    </row>
    <row r="412" spans="1:3">
      <c r="A412" s="133" t="s">
        <v>1252</v>
      </c>
      <c r="B412" s="134"/>
      <c r="C412" s="135">
        <v>875173</v>
      </c>
    </row>
    <row r="413" spans="1:3">
      <c r="A413" s="133" t="s">
        <v>1253</v>
      </c>
      <c r="B413" s="134"/>
      <c r="C413" s="135">
        <v>1000351</v>
      </c>
    </row>
    <row r="414" spans="1:3">
      <c r="A414" s="133" t="s">
        <v>1254</v>
      </c>
      <c r="B414" s="134"/>
      <c r="C414" s="135">
        <v>1149989</v>
      </c>
    </row>
    <row r="415" spans="1:3">
      <c r="A415" s="133" t="s">
        <v>1255</v>
      </c>
      <c r="B415" s="134"/>
      <c r="C415" s="135">
        <v>1265283</v>
      </c>
    </row>
    <row r="416" spans="1:3">
      <c r="A416" s="133" t="s">
        <v>1256</v>
      </c>
      <c r="B416" s="134"/>
      <c r="C416" s="135">
        <v>587704</v>
      </c>
    </row>
    <row r="417" spans="1:3">
      <c r="A417" s="133" t="s">
        <v>1257</v>
      </c>
      <c r="B417" s="134"/>
      <c r="C417" s="135">
        <v>625283</v>
      </c>
    </row>
    <row r="418" spans="1:3">
      <c r="A418" s="133" t="s">
        <v>1258</v>
      </c>
      <c r="B418" s="134"/>
      <c r="C418" s="135">
        <v>750299</v>
      </c>
    </row>
    <row r="419" spans="1:3">
      <c r="A419" s="133" t="s">
        <v>1259</v>
      </c>
      <c r="B419" s="134"/>
      <c r="C419" s="135">
        <v>875173</v>
      </c>
    </row>
    <row r="420" spans="1:3">
      <c r="A420" s="133" t="s">
        <v>1260</v>
      </c>
      <c r="B420" s="134"/>
      <c r="C420" s="135">
        <v>1000351</v>
      </c>
    </row>
    <row r="421" spans="1:3">
      <c r="A421" s="133" t="s">
        <v>1261</v>
      </c>
      <c r="B421" s="134"/>
      <c r="C421" s="135">
        <v>1149989</v>
      </c>
    </row>
    <row r="422" spans="1:3">
      <c r="A422" s="133" t="s">
        <v>1262</v>
      </c>
      <c r="B422" s="134"/>
      <c r="C422" s="135">
        <v>1265467</v>
      </c>
    </row>
    <row r="423" spans="1:3">
      <c r="A423" s="133" t="s">
        <v>1263</v>
      </c>
      <c r="B423" s="134"/>
      <c r="C423" s="135">
        <v>587704</v>
      </c>
    </row>
    <row r="424" spans="1:3">
      <c r="A424" s="133" t="s">
        <v>976</v>
      </c>
      <c r="B424" s="134"/>
      <c r="C424" s="135">
        <v>1867</v>
      </c>
    </row>
    <row r="425" spans="1:3">
      <c r="A425" s="133" t="s">
        <v>196</v>
      </c>
      <c r="B425" s="134"/>
      <c r="C425" s="135">
        <v>7311</v>
      </c>
    </row>
    <row r="426" spans="1:3">
      <c r="A426" s="133" t="s">
        <v>197</v>
      </c>
      <c r="B426" s="134"/>
      <c r="C426" s="135">
        <v>1218</v>
      </c>
    </row>
    <row r="427" spans="1:3">
      <c r="A427" s="133" t="s">
        <v>22</v>
      </c>
      <c r="B427" s="134"/>
      <c r="C427" s="135">
        <v>4763</v>
      </c>
    </row>
    <row r="428" spans="1:3">
      <c r="A428" s="133" t="s">
        <v>198</v>
      </c>
      <c r="B428" s="134"/>
      <c r="C428" s="135">
        <v>50400</v>
      </c>
    </row>
    <row r="429" spans="1:3">
      <c r="A429" s="133" t="s">
        <v>199</v>
      </c>
      <c r="B429" s="134"/>
      <c r="C429" s="135">
        <v>43643</v>
      </c>
    </row>
    <row r="430" spans="1:3">
      <c r="A430" s="133" t="s">
        <v>200</v>
      </c>
      <c r="B430" s="134"/>
      <c r="C430" s="135">
        <v>51951</v>
      </c>
    </row>
    <row r="431" spans="1:3">
      <c r="A431" s="133" t="s">
        <v>201</v>
      </c>
      <c r="B431" s="134"/>
      <c r="C431" s="135">
        <v>22708</v>
      </c>
    </row>
    <row r="432" spans="1:3">
      <c r="A432" s="133" t="s">
        <v>872</v>
      </c>
      <c r="B432" s="134"/>
      <c r="C432" s="135">
        <v>5871</v>
      </c>
    </row>
    <row r="433" spans="1:3">
      <c r="A433" s="133" t="s">
        <v>867</v>
      </c>
      <c r="B433" s="134"/>
      <c r="C433" s="135">
        <v>9415</v>
      </c>
    </row>
    <row r="434" spans="1:3">
      <c r="A434" s="133" t="s">
        <v>202</v>
      </c>
      <c r="B434" s="134"/>
      <c r="C434" s="135">
        <v>8197</v>
      </c>
    </row>
    <row r="435" spans="1:3">
      <c r="A435" s="133" t="s">
        <v>203</v>
      </c>
      <c r="B435" s="134"/>
      <c r="C435" s="135">
        <v>17612</v>
      </c>
    </row>
    <row r="436" spans="1:3">
      <c r="A436" s="133" t="s">
        <v>204</v>
      </c>
      <c r="B436" s="134"/>
      <c r="C436" s="135">
        <v>56603</v>
      </c>
    </row>
    <row r="437" spans="1:3">
      <c r="A437" s="133" t="s">
        <v>977</v>
      </c>
      <c r="B437" s="134"/>
      <c r="C437" s="135">
        <v>10523</v>
      </c>
    </row>
    <row r="438" spans="1:3">
      <c r="A438" s="133" t="s">
        <v>978</v>
      </c>
      <c r="B438" s="134"/>
      <c r="C438" s="135">
        <v>10523</v>
      </c>
    </row>
    <row r="439" spans="1:3">
      <c r="A439" s="133" t="s">
        <v>205</v>
      </c>
      <c r="B439" s="134"/>
      <c r="C439" s="135">
        <v>16062</v>
      </c>
    </row>
    <row r="440" spans="1:3">
      <c r="A440" s="133" t="s">
        <v>206</v>
      </c>
      <c r="B440" s="134"/>
      <c r="C440" s="135">
        <v>32899</v>
      </c>
    </row>
    <row r="441" spans="1:3">
      <c r="A441" s="133" t="s">
        <v>207</v>
      </c>
      <c r="B441" s="134"/>
      <c r="C441" s="135">
        <v>43643</v>
      </c>
    </row>
    <row r="442" spans="1:3">
      <c r="A442" s="133" t="s">
        <v>208</v>
      </c>
      <c r="B442" s="134"/>
      <c r="C442" s="135">
        <v>9194</v>
      </c>
    </row>
    <row r="443" spans="1:3">
      <c r="A443" s="133" t="s">
        <v>209</v>
      </c>
      <c r="B443" s="134"/>
      <c r="C443" s="135">
        <v>18388</v>
      </c>
    </row>
    <row r="444" spans="1:3">
      <c r="A444" s="133" t="s">
        <v>210</v>
      </c>
      <c r="B444" s="134"/>
      <c r="C444" s="135">
        <v>30019</v>
      </c>
    </row>
    <row r="445" spans="1:3">
      <c r="A445" s="133" t="s">
        <v>1264</v>
      </c>
      <c r="B445" s="134"/>
      <c r="C445" s="135">
        <v>15286</v>
      </c>
    </row>
    <row r="446" spans="1:3">
      <c r="A446" s="133" t="s">
        <v>211</v>
      </c>
      <c r="B446" s="134"/>
      <c r="C446" s="135">
        <v>30905</v>
      </c>
    </row>
    <row r="447" spans="1:3">
      <c r="A447" s="133" t="s">
        <v>1265</v>
      </c>
      <c r="B447" s="134"/>
      <c r="C447" s="135">
        <v>10523</v>
      </c>
    </row>
    <row r="448" spans="1:3">
      <c r="A448" s="133" t="s">
        <v>1266</v>
      </c>
      <c r="B448" s="134"/>
      <c r="C448" s="135">
        <v>17723</v>
      </c>
    </row>
    <row r="449" spans="1:3">
      <c r="A449" s="133" t="s">
        <v>1267</v>
      </c>
      <c r="B449" s="134"/>
      <c r="C449" s="135">
        <v>25034</v>
      </c>
    </row>
    <row r="450" spans="1:3">
      <c r="A450" s="133" t="s">
        <v>1268</v>
      </c>
      <c r="B450" s="134"/>
      <c r="C450" s="135">
        <v>9083</v>
      </c>
    </row>
    <row r="451" spans="1:3">
      <c r="A451" s="133" t="s">
        <v>1269</v>
      </c>
      <c r="B451" s="134"/>
      <c r="C451" s="135">
        <v>7200</v>
      </c>
    </row>
    <row r="452" spans="1:3">
      <c r="A452" s="133" t="s">
        <v>1270</v>
      </c>
      <c r="B452" s="134"/>
      <c r="C452" s="135">
        <v>15065</v>
      </c>
    </row>
    <row r="453" spans="1:3">
      <c r="A453" s="133" t="s">
        <v>212</v>
      </c>
      <c r="B453" s="134"/>
      <c r="C453" s="135">
        <v>31459</v>
      </c>
    </row>
    <row r="454" spans="1:3">
      <c r="A454" s="133" t="s">
        <v>213</v>
      </c>
      <c r="B454" s="134"/>
      <c r="C454" s="135">
        <v>33563</v>
      </c>
    </row>
    <row r="455" spans="1:3">
      <c r="A455" s="133" t="s">
        <v>214</v>
      </c>
      <c r="B455" s="134"/>
      <c r="C455" s="135">
        <v>13514</v>
      </c>
    </row>
    <row r="456" spans="1:3">
      <c r="A456" s="133" t="s">
        <v>5</v>
      </c>
      <c r="B456" s="134"/>
      <c r="C456" s="135">
        <v>5206</v>
      </c>
    </row>
    <row r="457" spans="1:3">
      <c r="A457" s="133" t="s">
        <v>215</v>
      </c>
      <c r="B457" s="134"/>
      <c r="C457" s="135">
        <v>14289</v>
      </c>
    </row>
    <row r="458" spans="1:3">
      <c r="A458" s="133" t="s">
        <v>1271</v>
      </c>
      <c r="B458" s="134"/>
      <c r="C458" s="135">
        <v>11852</v>
      </c>
    </row>
    <row r="459" spans="1:3">
      <c r="A459" s="133" t="s">
        <v>1272</v>
      </c>
      <c r="B459" s="134"/>
      <c r="C459" s="135">
        <v>11852</v>
      </c>
    </row>
    <row r="460" spans="1:3">
      <c r="A460" s="133" t="s">
        <v>1273</v>
      </c>
      <c r="B460" s="134"/>
      <c r="C460" s="135">
        <v>11852</v>
      </c>
    </row>
    <row r="461" spans="1:3">
      <c r="A461" s="133" t="s">
        <v>1274</v>
      </c>
      <c r="B461" s="134"/>
      <c r="C461" s="135">
        <v>7364</v>
      </c>
    </row>
    <row r="462" spans="1:3">
      <c r="A462" s="133" t="s">
        <v>1275</v>
      </c>
      <c r="B462" s="134"/>
      <c r="C462" s="135">
        <v>10523</v>
      </c>
    </row>
    <row r="463" spans="1:3">
      <c r="A463" s="133" t="s">
        <v>1276</v>
      </c>
      <c r="B463" s="134"/>
      <c r="C463" s="135">
        <v>10523</v>
      </c>
    </row>
    <row r="464" spans="1:3">
      <c r="A464" s="133" t="s">
        <v>1277</v>
      </c>
      <c r="B464" s="134"/>
      <c r="C464" s="135">
        <v>10523</v>
      </c>
    </row>
    <row r="465" spans="1:3">
      <c r="A465" s="133" t="s">
        <v>216</v>
      </c>
      <c r="B465" s="134"/>
      <c r="C465" s="135">
        <v>12074</v>
      </c>
    </row>
    <row r="466" spans="1:3">
      <c r="A466" s="133" t="s">
        <v>217</v>
      </c>
      <c r="B466" s="134"/>
      <c r="C466" s="135">
        <v>23483</v>
      </c>
    </row>
    <row r="467" spans="1:3">
      <c r="A467" s="133" t="s">
        <v>218</v>
      </c>
      <c r="B467" s="134"/>
      <c r="C467" s="135">
        <v>18388</v>
      </c>
    </row>
    <row r="468" spans="1:3">
      <c r="A468" s="133" t="s">
        <v>6</v>
      </c>
      <c r="B468" s="134"/>
      <c r="C468" s="135">
        <v>14289</v>
      </c>
    </row>
    <row r="469" spans="1:3">
      <c r="A469" s="133" t="s">
        <v>979</v>
      </c>
      <c r="B469" s="134"/>
      <c r="C469" s="135">
        <v>7468</v>
      </c>
    </row>
    <row r="470" spans="1:3">
      <c r="A470" s="133" t="s">
        <v>219</v>
      </c>
      <c r="B470" s="134"/>
      <c r="C470" s="135">
        <v>27139</v>
      </c>
    </row>
    <row r="471" spans="1:3">
      <c r="A471" s="133" t="s">
        <v>220</v>
      </c>
      <c r="B471" s="134"/>
      <c r="C471" s="135">
        <v>13403</v>
      </c>
    </row>
    <row r="472" spans="1:3">
      <c r="A472" s="133" t="s">
        <v>221</v>
      </c>
      <c r="B472" s="134"/>
      <c r="C472" s="135">
        <v>13071</v>
      </c>
    </row>
    <row r="473" spans="1:3">
      <c r="A473" s="133" t="s">
        <v>222</v>
      </c>
      <c r="B473" s="134"/>
      <c r="C473" s="135">
        <v>16394</v>
      </c>
    </row>
    <row r="474" spans="1:3">
      <c r="A474" s="133" t="s">
        <v>223</v>
      </c>
      <c r="B474" s="134"/>
      <c r="C474" s="135">
        <v>16394</v>
      </c>
    </row>
    <row r="475" spans="1:3">
      <c r="A475" s="133" t="s">
        <v>224</v>
      </c>
      <c r="B475" s="134"/>
      <c r="C475" s="135">
        <v>22929</v>
      </c>
    </row>
    <row r="476" spans="1:3">
      <c r="A476" s="133" t="s">
        <v>225</v>
      </c>
      <c r="B476" s="134"/>
      <c r="C476" s="135">
        <v>19163</v>
      </c>
    </row>
    <row r="477" spans="1:3">
      <c r="A477" s="133" t="s">
        <v>226</v>
      </c>
      <c r="B477" s="134"/>
      <c r="C477" s="135">
        <v>19163</v>
      </c>
    </row>
    <row r="478" spans="1:3">
      <c r="A478" s="133" t="s">
        <v>227</v>
      </c>
      <c r="B478" s="134"/>
      <c r="C478" s="135">
        <v>16394</v>
      </c>
    </row>
    <row r="479" spans="1:3">
      <c r="A479" s="133" t="s">
        <v>17</v>
      </c>
      <c r="B479" s="134"/>
      <c r="C479" s="135">
        <v>13071</v>
      </c>
    </row>
    <row r="480" spans="1:3">
      <c r="A480" s="133" t="s">
        <v>228</v>
      </c>
      <c r="B480" s="134"/>
      <c r="C480" s="135">
        <v>14622</v>
      </c>
    </row>
    <row r="481" spans="1:3">
      <c r="A481" s="133" t="s">
        <v>229</v>
      </c>
      <c r="B481" s="134"/>
      <c r="C481" s="135">
        <v>13514</v>
      </c>
    </row>
    <row r="482" spans="1:3">
      <c r="A482" s="133" t="s">
        <v>230</v>
      </c>
      <c r="B482" s="134"/>
      <c r="C482" s="135">
        <v>9305</v>
      </c>
    </row>
    <row r="483" spans="1:3">
      <c r="A483" s="133" t="s">
        <v>14</v>
      </c>
      <c r="B483" s="134"/>
      <c r="C483" s="135">
        <v>12295</v>
      </c>
    </row>
    <row r="484" spans="1:3">
      <c r="A484" s="133" t="s">
        <v>231</v>
      </c>
      <c r="B484" s="134"/>
      <c r="C484" s="135">
        <v>12295</v>
      </c>
    </row>
    <row r="485" spans="1:3">
      <c r="A485" s="133" t="s">
        <v>232</v>
      </c>
      <c r="B485" s="134"/>
      <c r="C485" s="135">
        <v>12295</v>
      </c>
    </row>
    <row r="486" spans="1:3">
      <c r="A486" s="133" t="s">
        <v>233</v>
      </c>
      <c r="B486" s="134"/>
      <c r="C486" s="135">
        <v>12295</v>
      </c>
    </row>
    <row r="487" spans="1:3">
      <c r="A487" s="133" t="s">
        <v>57</v>
      </c>
      <c r="B487" s="134"/>
      <c r="C487" s="135">
        <v>20714</v>
      </c>
    </row>
    <row r="488" spans="1:3">
      <c r="A488" s="133" t="s">
        <v>234</v>
      </c>
      <c r="B488" s="134"/>
      <c r="C488" s="135">
        <v>997</v>
      </c>
    </row>
    <row r="489" spans="1:3">
      <c r="A489" s="133" t="s">
        <v>235</v>
      </c>
      <c r="B489" s="134"/>
      <c r="C489" s="135">
        <v>2105</v>
      </c>
    </row>
    <row r="490" spans="1:3">
      <c r="A490" s="133" t="s">
        <v>236</v>
      </c>
      <c r="B490" s="134"/>
      <c r="C490" s="135">
        <v>11077</v>
      </c>
    </row>
    <row r="491" spans="1:3">
      <c r="A491" s="133" t="s">
        <v>237</v>
      </c>
      <c r="B491" s="134"/>
      <c r="C491" s="135">
        <v>7200</v>
      </c>
    </row>
    <row r="492" spans="1:3">
      <c r="A492" s="133" t="s">
        <v>238</v>
      </c>
      <c r="B492" s="134"/>
      <c r="C492" s="135">
        <v>7200</v>
      </c>
    </row>
    <row r="493" spans="1:3">
      <c r="A493" s="133" t="s">
        <v>239</v>
      </c>
      <c r="B493" s="134"/>
      <c r="C493" s="135">
        <v>5206</v>
      </c>
    </row>
    <row r="494" spans="1:3">
      <c r="A494" s="133" t="s">
        <v>240</v>
      </c>
      <c r="B494" s="134"/>
      <c r="C494" s="135">
        <v>4763</v>
      </c>
    </row>
    <row r="495" spans="1:3">
      <c r="A495" s="133" t="s">
        <v>241</v>
      </c>
      <c r="B495" s="134"/>
      <c r="C495" s="135">
        <v>5760</v>
      </c>
    </row>
    <row r="496" spans="1:3">
      <c r="A496" s="133" t="s">
        <v>242</v>
      </c>
      <c r="B496" s="134"/>
      <c r="C496" s="135">
        <v>10634</v>
      </c>
    </row>
    <row r="497" spans="1:3">
      <c r="A497" s="133" t="s">
        <v>243</v>
      </c>
      <c r="B497" s="134"/>
      <c r="C497" s="135">
        <v>5760</v>
      </c>
    </row>
    <row r="498" spans="1:3">
      <c r="A498" s="133" t="s">
        <v>244</v>
      </c>
      <c r="B498" s="134"/>
      <c r="C498" s="135">
        <v>6092</v>
      </c>
    </row>
    <row r="499" spans="1:3">
      <c r="A499" s="133" t="s">
        <v>245</v>
      </c>
      <c r="B499" s="134"/>
      <c r="C499" s="135">
        <v>9305</v>
      </c>
    </row>
    <row r="500" spans="1:3">
      <c r="A500" s="133" t="s">
        <v>246</v>
      </c>
      <c r="B500" s="134"/>
      <c r="C500" s="135">
        <v>9305</v>
      </c>
    </row>
    <row r="501" spans="1:3">
      <c r="A501" s="133" t="s">
        <v>247</v>
      </c>
      <c r="B501" s="134"/>
      <c r="C501" s="135">
        <v>8419</v>
      </c>
    </row>
    <row r="502" spans="1:3">
      <c r="A502" s="133" t="s">
        <v>248</v>
      </c>
      <c r="B502" s="134"/>
      <c r="C502" s="135">
        <v>9194</v>
      </c>
    </row>
    <row r="503" spans="1:3">
      <c r="A503" s="133" t="s">
        <v>249</v>
      </c>
      <c r="B503" s="134"/>
      <c r="C503" s="135">
        <v>11631</v>
      </c>
    </row>
    <row r="504" spans="1:3">
      <c r="A504" s="133" t="s">
        <v>250</v>
      </c>
      <c r="B504" s="134"/>
      <c r="C504" s="135">
        <v>11852</v>
      </c>
    </row>
    <row r="505" spans="1:3">
      <c r="A505" s="133" t="s">
        <v>251</v>
      </c>
      <c r="B505" s="134"/>
      <c r="C505" s="135">
        <v>5206</v>
      </c>
    </row>
    <row r="506" spans="1:3">
      <c r="A506" s="133" t="s">
        <v>252</v>
      </c>
      <c r="B506" s="134"/>
      <c r="C506" s="135">
        <v>5317</v>
      </c>
    </row>
    <row r="507" spans="1:3">
      <c r="A507" s="133" t="s">
        <v>253</v>
      </c>
      <c r="B507" s="134"/>
      <c r="C507" s="135">
        <v>5539</v>
      </c>
    </row>
    <row r="508" spans="1:3">
      <c r="A508" s="133" t="s">
        <v>254</v>
      </c>
      <c r="B508" s="134"/>
      <c r="C508" s="135">
        <v>5760</v>
      </c>
    </row>
    <row r="509" spans="1:3">
      <c r="A509" s="133" t="s">
        <v>1278</v>
      </c>
      <c r="B509" s="134"/>
      <c r="C509" s="135">
        <v>114536</v>
      </c>
    </row>
    <row r="510" spans="1:3">
      <c r="A510" s="133" t="s">
        <v>255</v>
      </c>
      <c r="B510" s="134"/>
      <c r="C510" s="135">
        <v>32899</v>
      </c>
    </row>
    <row r="511" spans="1:3">
      <c r="A511" s="133" t="s">
        <v>256</v>
      </c>
      <c r="B511" s="134"/>
      <c r="C511" s="135">
        <v>32899</v>
      </c>
    </row>
    <row r="512" spans="1:3">
      <c r="A512" s="133" t="s">
        <v>257</v>
      </c>
      <c r="B512" s="134"/>
      <c r="C512" s="135">
        <v>32899</v>
      </c>
    </row>
    <row r="513" spans="1:3">
      <c r="A513" s="133" t="s">
        <v>258</v>
      </c>
      <c r="B513" s="134"/>
      <c r="C513" s="135">
        <v>4985</v>
      </c>
    </row>
    <row r="514" spans="1:3">
      <c r="A514" s="133" t="s">
        <v>259</v>
      </c>
      <c r="B514" s="134"/>
      <c r="C514" s="135">
        <v>7975</v>
      </c>
    </row>
    <row r="515" spans="1:3">
      <c r="A515" s="133" t="s">
        <v>260</v>
      </c>
      <c r="B515" s="134"/>
      <c r="C515" s="135">
        <v>7643</v>
      </c>
    </row>
    <row r="516" spans="1:3">
      <c r="A516" s="133" t="s">
        <v>1279</v>
      </c>
      <c r="B516" s="134"/>
      <c r="C516" s="135">
        <v>579881</v>
      </c>
    </row>
    <row r="517" spans="1:3">
      <c r="A517" s="133" t="s">
        <v>261</v>
      </c>
      <c r="B517" s="134"/>
      <c r="C517" s="135">
        <v>414280</v>
      </c>
    </row>
    <row r="518" spans="1:3">
      <c r="A518" s="133" t="s">
        <v>1280</v>
      </c>
      <c r="B518" s="134"/>
      <c r="C518" s="135">
        <v>670823</v>
      </c>
    </row>
    <row r="519" spans="1:3">
      <c r="A519" s="133" t="s">
        <v>262</v>
      </c>
      <c r="B519" s="134"/>
      <c r="C519" s="135">
        <v>479191</v>
      </c>
    </row>
    <row r="520" spans="1:3">
      <c r="A520" s="133" t="s">
        <v>263</v>
      </c>
      <c r="B520" s="134"/>
      <c r="C520" s="135">
        <v>625297</v>
      </c>
    </row>
    <row r="521" spans="1:3">
      <c r="A521" s="133" t="s">
        <v>264</v>
      </c>
      <c r="B521" s="134"/>
      <c r="C521" s="135">
        <v>34228</v>
      </c>
    </row>
    <row r="522" spans="1:3">
      <c r="A522" s="133" t="s">
        <v>265</v>
      </c>
      <c r="B522" s="134"/>
      <c r="C522" s="135">
        <v>52727</v>
      </c>
    </row>
    <row r="523" spans="1:3">
      <c r="A523" s="133" t="s">
        <v>266</v>
      </c>
      <c r="B523" s="134"/>
      <c r="C523" s="135">
        <v>60813</v>
      </c>
    </row>
    <row r="524" spans="1:3">
      <c r="A524" s="133" t="s">
        <v>1281</v>
      </c>
      <c r="B524" s="134"/>
      <c r="C524" s="135">
        <v>281688</v>
      </c>
    </row>
    <row r="525" spans="1:3">
      <c r="A525" s="133" t="s">
        <v>267</v>
      </c>
      <c r="B525" s="134"/>
      <c r="C525" s="135">
        <v>201269</v>
      </c>
    </row>
    <row r="526" spans="1:3">
      <c r="A526" s="133" t="s">
        <v>1282</v>
      </c>
      <c r="B526" s="134"/>
      <c r="C526" s="135">
        <v>388470</v>
      </c>
    </row>
    <row r="527" spans="1:3">
      <c r="A527" s="133" t="s">
        <v>268</v>
      </c>
      <c r="B527" s="134"/>
      <c r="C527" s="135">
        <v>277479</v>
      </c>
    </row>
    <row r="528" spans="1:3">
      <c r="A528" s="133" t="s">
        <v>1283</v>
      </c>
      <c r="B528" s="134"/>
      <c r="C528" s="135">
        <v>474649</v>
      </c>
    </row>
    <row r="529" spans="1:3">
      <c r="A529" s="133" t="s">
        <v>269</v>
      </c>
      <c r="B529" s="134"/>
      <c r="C529" s="135">
        <v>338956</v>
      </c>
    </row>
    <row r="530" spans="1:3">
      <c r="A530" s="133" t="s">
        <v>270</v>
      </c>
      <c r="B530" s="134"/>
      <c r="C530" s="135">
        <v>51730</v>
      </c>
    </row>
    <row r="531" spans="1:3">
      <c r="A531" s="133" t="s">
        <v>271</v>
      </c>
      <c r="B531" s="134"/>
      <c r="C531" s="135">
        <v>39656</v>
      </c>
    </row>
    <row r="532" spans="1:3">
      <c r="A532" s="133" t="s">
        <v>272</v>
      </c>
      <c r="B532" s="134"/>
      <c r="C532" s="135">
        <v>45416</v>
      </c>
    </row>
    <row r="533" spans="1:3">
      <c r="A533" s="133" t="s">
        <v>23</v>
      </c>
      <c r="B533" s="134"/>
      <c r="C533" s="135">
        <v>11631</v>
      </c>
    </row>
    <row r="534" spans="1:3">
      <c r="A534" s="133" t="s">
        <v>56</v>
      </c>
      <c r="B534" s="134"/>
      <c r="C534" s="135">
        <v>28689</v>
      </c>
    </row>
    <row r="535" spans="1:3">
      <c r="A535" s="133" t="s">
        <v>273</v>
      </c>
      <c r="B535" s="134"/>
      <c r="C535" s="135">
        <v>39213</v>
      </c>
    </row>
    <row r="536" spans="1:3">
      <c r="A536" s="133" t="s">
        <v>274</v>
      </c>
      <c r="B536" s="134"/>
      <c r="C536" s="135">
        <v>68234</v>
      </c>
    </row>
    <row r="537" spans="1:3">
      <c r="A537" s="133" t="s">
        <v>275</v>
      </c>
      <c r="B537" s="134"/>
      <c r="C537" s="135">
        <v>78757</v>
      </c>
    </row>
    <row r="538" spans="1:3">
      <c r="A538" s="133" t="s">
        <v>276</v>
      </c>
      <c r="B538" s="134"/>
      <c r="C538" s="135">
        <v>41650</v>
      </c>
    </row>
    <row r="539" spans="1:3">
      <c r="A539" s="133" t="s">
        <v>277</v>
      </c>
      <c r="B539" s="134"/>
      <c r="C539" s="135">
        <v>60148</v>
      </c>
    </row>
    <row r="540" spans="1:3">
      <c r="A540" s="133" t="s">
        <v>278</v>
      </c>
      <c r="B540" s="134"/>
      <c r="C540" s="135">
        <v>31348</v>
      </c>
    </row>
    <row r="541" spans="1:3">
      <c r="A541" s="133" t="s">
        <v>16</v>
      </c>
      <c r="B541" s="134"/>
      <c r="C541" s="135">
        <v>28357</v>
      </c>
    </row>
    <row r="542" spans="1:3">
      <c r="A542" s="133" t="s">
        <v>18</v>
      </c>
      <c r="B542" s="134"/>
      <c r="C542" s="135">
        <v>30351</v>
      </c>
    </row>
    <row r="543" spans="1:3">
      <c r="A543" s="133" t="s">
        <v>19</v>
      </c>
      <c r="B543" s="134"/>
      <c r="C543" s="135">
        <v>28357</v>
      </c>
    </row>
    <row r="544" spans="1:3">
      <c r="A544" s="133" t="s">
        <v>279</v>
      </c>
      <c r="B544" s="134"/>
      <c r="C544" s="135">
        <v>23705</v>
      </c>
    </row>
    <row r="545" spans="1:3">
      <c r="A545" s="133" t="s">
        <v>280</v>
      </c>
      <c r="B545" s="134"/>
      <c r="C545" s="135">
        <v>23705</v>
      </c>
    </row>
    <row r="546" spans="1:3">
      <c r="A546" s="133" t="s">
        <v>281</v>
      </c>
      <c r="B546" s="134"/>
      <c r="C546" s="135">
        <v>12550</v>
      </c>
    </row>
    <row r="547" spans="1:3">
      <c r="A547" s="133" t="s">
        <v>1284</v>
      </c>
      <c r="B547" s="134"/>
      <c r="C547" s="135">
        <v>1348</v>
      </c>
    </row>
    <row r="548" spans="1:3">
      <c r="A548" s="133" t="s">
        <v>1285</v>
      </c>
      <c r="B548" s="134"/>
      <c r="C548" s="135">
        <v>1348</v>
      </c>
    </row>
    <row r="549" spans="1:3">
      <c r="A549" s="133" t="s">
        <v>1286</v>
      </c>
      <c r="B549" s="134"/>
      <c r="C549" s="135">
        <v>1556</v>
      </c>
    </row>
    <row r="550" spans="1:3">
      <c r="A550" s="133" t="s">
        <v>1287</v>
      </c>
      <c r="B550" s="134"/>
      <c r="C550" s="135">
        <v>1763</v>
      </c>
    </row>
    <row r="551" spans="1:3">
      <c r="A551" s="133" t="s">
        <v>1288</v>
      </c>
      <c r="B551" s="134"/>
      <c r="C551" s="135">
        <v>1971</v>
      </c>
    </row>
    <row r="552" spans="1:3">
      <c r="A552" s="133" t="s">
        <v>1289</v>
      </c>
      <c r="B552" s="134"/>
      <c r="C552" s="135">
        <v>4149</v>
      </c>
    </row>
    <row r="553" spans="1:3">
      <c r="A553" s="133" t="s">
        <v>282</v>
      </c>
      <c r="B553" s="134"/>
      <c r="C553" s="135">
        <v>112875</v>
      </c>
    </row>
    <row r="554" spans="1:3">
      <c r="A554" s="133" t="s">
        <v>283</v>
      </c>
      <c r="B554" s="134"/>
      <c r="C554" s="135">
        <v>52616</v>
      </c>
    </row>
    <row r="555" spans="1:3">
      <c r="A555" s="133" t="s">
        <v>284</v>
      </c>
      <c r="B555" s="134"/>
      <c r="C555" s="135">
        <v>75434</v>
      </c>
    </row>
    <row r="556" spans="1:3">
      <c r="A556" s="133" t="s">
        <v>285</v>
      </c>
      <c r="B556" s="134"/>
      <c r="C556" s="135">
        <v>158069</v>
      </c>
    </row>
    <row r="557" spans="1:3">
      <c r="A557" s="133" t="s">
        <v>286</v>
      </c>
      <c r="B557" s="134"/>
      <c r="C557" s="135">
        <v>91718</v>
      </c>
    </row>
    <row r="558" spans="1:3">
      <c r="A558" s="133" t="s">
        <v>287</v>
      </c>
      <c r="B558" s="134"/>
      <c r="C558" s="135">
        <v>230512</v>
      </c>
    </row>
    <row r="559" spans="1:3">
      <c r="A559" s="133" t="s">
        <v>288</v>
      </c>
      <c r="B559" s="134"/>
      <c r="C559" s="135">
        <v>105785</v>
      </c>
    </row>
    <row r="560" spans="1:3">
      <c r="A560" s="133" t="s">
        <v>289</v>
      </c>
      <c r="B560" s="134"/>
      <c r="C560" s="135">
        <v>187201</v>
      </c>
    </row>
    <row r="561" spans="1:3">
      <c r="A561" s="133" t="s">
        <v>290</v>
      </c>
      <c r="B561" s="134"/>
      <c r="C561" s="135">
        <v>187201</v>
      </c>
    </row>
    <row r="562" spans="1:3">
      <c r="A562" s="133" t="s">
        <v>291</v>
      </c>
      <c r="B562" s="134"/>
      <c r="C562" s="135">
        <v>87508</v>
      </c>
    </row>
    <row r="563" spans="1:3">
      <c r="A563" s="133" t="s">
        <v>292</v>
      </c>
      <c r="B563" s="134"/>
      <c r="C563" s="135">
        <v>46745</v>
      </c>
    </row>
    <row r="564" spans="1:3">
      <c r="A564" s="133" t="s">
        <v>293</v>
      </c>
      <c r="B564" s="134"/>
      <c r="C564" s="135">
        <v>23151</v>
      </c>
    </row>
    <row r="565" spans="1:3">
      <c r="A565" s="133" t="s">
        <v>294</v>
      </c>
      <c r="B565" s="134"/>
      <c r="C565" s="135">
        <v>12739</v>
      </c>
    </row>
    <row r="566" spans="1:3">
      <c r="A566" s="133" t="s">
        <v>295</v>
      </c>
      <c r="B566" s="134"/>
      <c r="C566" s="135">
        <v>80308</v>
      </c>
    </row>
    <row r="567" spans="1:3">
      <c r="A567" s="133" t="s">
        <v>296</v>
      </c>
      <c r="B567" s="134"/>
      <c r="C567" s="135">
        <v>24037</v>
      </c>
    </row>
    <row r="568" spans="1:3">
      <c r="A568" s="133" t="s">
        <v>297</v>
      </c>
      <c r="B568" s="134"/>
      <c r="C568" s="135">
        <v>139127</v>
      </c>
    </row>
    <row r="569" spans="1:3">
      <c r="A569" s="133" t="s">
        <v>298</v>
      </c>
      <c r="B569" s="134"/>
      <c r="C569" s="135">
        <v>56050</v>
      </c>
    </row>
    <row r="570" spans="1:3">
      <c r="A570" s="133" t="s">
        <v>299</v>
      </c>
      <c r="B570" s="134"/>
      <c r="C570" s="135">
        <v>61699</v>
      </c>
    </row>
    <row r="571" spans="1:3">
      <c r="A571" s="133" t="s">
        <v>300</v>
      </c>
      <c r="B571" s="134"/>
      <c r="C571" s="135">
        <v>78093</v>
      </c>
    </row>
    <row r="572" spans="1:3">
      <c r="A572" s="133" t="s">
        <v>301</v>
      </c>
      <c r="B572" s="134"/>
      <c r="C572" s="135">
        <v>52837</v>
      </c>
    </row>
    <row r="573" spans="1:3">
      <c r="A573" s="133" t="s">
        <v>302</v>
      </c>
      <c r="B573" s="134"/>
      <c r="C573" s="135">
        <v>486280</v>
      </c>
    </row>
    <row r="574" spans="1:3">
      <c r="A574" s="133" t="s">
        <v>303</v>
      </c>
      <c r="B574" s="134"/>
      <c r="C574" s="135">
        <v>110881</v>
      </c>
    </row>
    <row r="575" spans="1:3">
      <c r="A575" s="133" t="s">
        <v>304</v>
      </c>
      <c r="B575" s="134"/>
      <c r="C575" s="135">
        <v>10745</v>
      </c>
    </row>
    <row r="576" spans="1:3">
      <c r="A576" s="133" t="s">
        <v>305</v>
      </c>
      <c r="B576" s="134"/>
      <c r="C576" s="135">
        <v>39213</v>
      </c>
    </row>
    <row r="577" spans="1:3">
      <c r="A577" s="133" t="s">
        <v>306</v>
      </c>
      <c r="B577" s="134"/>
      <c r="C577" s="135">
        <v>9415</v>
      </c>
    </row>
    <row r="578" spans="1:3">
      <c r="A578" s="133" t="s">
        <v>307</v>
      </c>
      <c r="B578" s="134"/>
      <c r="C578" s="135">
        <v>28246</v>
      </c>
    </row>
    <row r="579" spans="1:3">
      <c r="A579" s="133" t="s">
        <v>308</v>
      </c>
      <c r="B579" s="134"/>
      <c r="C579" s="135">
        <v>28246</v>
      </c>
    </row>
    <row r="580" spans="1:3">
      <c r="A580" s="133" t="s">
        <v>309</v>
      </c>
      <c r="B580" s="134"/>
      <c r="C580" s="135">
        <v>56493</v>
      </c>
    </row>
    <row r="581" spans="1:3">
      <c r="A581" s="133" t="s">
        <v>310</v>
      </c>
      <c r="B581" s="134"/>
      <c r="C581" s="135">
        <v>12517</v>
      </c>
    </row>
    <row r="582" spans="1:3">
      <c r="A582" s="133" t="s">
        <v>311</v>
      </c>
      <c r="B582" s="134"/>
      <c r="C582" s="135">
        <v>10412</v>
      </c>
    </row>
    <row r="583" spans="1:3">
      <c r="A583" s="133" t="s">
        <v>312</v>
      </c>
      <c r="B583" s="134"/>
      <c r="C583" s="135">
        <v>4979</v>
      </c>
    </row>
    <row r="584" spans="1:3">
      <c r="A584" s="133" t="s">
        <v>313</v>
      </c>
      <c r="B584" s="134"/>
      <c r="C584" s="135">
        <v>16077</v>
      </c>
    </row>
    <row r="585" spans="1:3">
      <c r="A585" s="133" t="s">
        <v>314</v>
      </c>
      <c r="B585" s="134"/>
      <c r="C585" s="135">
        <v>11720</v>
      </c>
    </row>
    <row r="586" spans="1:3">
      <c r="A586" s="133" t="s">
        <v>315</v>
      </c>
      <c r="B586" s="134"/>
      <c r="C586" s="135">
        <v>4979</v>
      </c>
    </row>
    <row r="587" spans="1:3">
      <c r="A587" s="133" t="s">
        <v>316</v>
      </c>
      <c r="B587" s="134"/>
      <c r="C587" s="135">
        <v>6223</v>
      </c>
    </row>
    <row r="588" spans="1:3">
      <c r="A588" s="133" t="s">
        <v>317</v>
      </c>
      <c r="B588" s="134"/>
      <c r="C588" s="135">
        <v>5808</v>
      </c>
    </row>
    <row r="589" spans="1:3">
      <c r="A589" s="133" t="s">
        <v>318</v>
      </c>
      <c r="B589" s="134"/>
      <c r="C589" s="135">
        <v>7883</v>
      </c>
    </row>
    <row r="590" spans="1:3">
      <c r="A590" s="133" t="s">
        <v>319</v>
      </c>
      <c r="B590" s="134"/>
      <c r="C590" s="135">
        <v>13069</v>
      </c>
    </row>
    <row r="591" spans="1:3">
      <c r="A591" s="133" t="s">
        <v>320</v>
      </c>
      <c r="B591" s="134"/>
      <c r="C591" s="135">
        <v>5808</v>
      </c>
    </row>
    <row r="592" spans="1:3">
      <c r="A592" s="133" t="s">
        <v>321</v>
      </c>
      <c r="B592" s="134"/>
      <c r="C592" s="135">
        <v>7883</v>
      </c>
    </row>
    <row r="593" spans="1:3">
      <c r="A593" s="133" t="s">
        <v>322</v>
      </c>
      <c r="B593" s="134"/>
      <c r="C593" s="135">
        <v>11928</v>
      </c>
    </row>
    <row r="594" spans="1:3">
      <c r="A594" s="133" t="s">
        <v>323</v>
      </c>
      <c r="B594" s="134"/>
      <c r="C594" s="135">
        <v>11928</v>
      </c>
    </row>
    <row r="595" spans="1:3">
      <c r="A595" s="133" t="s">
        <v>324</v>
      </c>
      <c r="B595" s="134"/>
      <c r="C595" s="135">
        <v>12550</v>
      </c>
    </row>
    <row r="596" spans="1:3">
      <c r="A596" s="133" t="s">
        <v>325</v>
      </c>
      <c r="B596" s="134"/>
      <c r="C596" s="135">
        <v>5186</v>
      </c>
    </row>
    <row r="597" spans="1:3">
      <c r="A597" s="133" t="s">
        <v>326</v>
      </c>
      <c r="B597" s="134"/>
      <c r="C597" s="135">
        <v>5186</v>
      </c>
    </row>
    <row r="598" spans="1:3">
      <c r="A598" s="133" t="s">
        <v>327</v>
      </c>
      <c r="B598" s="134"/>
      <c r="C598" s="135">
        <v>18774</v>
      </c>
    </row>
    <row r="599" spans="1:3">
      <c r="A599" s="133" t="s">
        <v>328</v>
      </c>
      <c r="B599" s="134"/>
      <c r="C599" s="135">
        <v>18255</v>
      </c>
    </row>
    <row r="600" spans="1:3">
      <c r="A600" s="133" t="s">
        <v>329</v>
      </c>
      <c r="B600" s="134"/>
      <c r="C600" s="135">
        <v>18877</v>
      </c>
    </row>
    <row r="601" spans="1:3">
      <c r="A601" s="133" t="s">
        <v>330</v>
      </c>
      <c r="B601" s="134"/>
      <c r="C601" s="135">
        <v>13069</v>
      </c>
    </row>
    <row r="602" spans="1:3">
      <c r="A602" s="133" t="s">
        <v>331</v>
      </c>
      <c r="B602" s="134"/>
      <c r="C602" s="135">
        <v>13069</v>
      </c>
    </row>
    <row r="603" spans="1:3">
      <c r="A603" s="133" t="s">
        <v>332</v>
      </c>
      <c r="B603" s="134"/>
      <c r="C603" s="135">
        <v>11928</v>
      </c>
    </row>
    <row r="604" spans="1:3">
      <c r="A604" s="133" t="s">
        <v>333</v>
      </c>
      <c r="B604" s="134"/>
      <c r="C604" s="135">
        <v>11928</v>
      </c>
    </row>
    <row r="605" spans="1:3">
      <c r="A605" s="133" t="s">
        <v>334</v>
      </c>
      <c r="B605" s="134"/>
      <c r="C605" s="135">
        <v>12550</v>
      </c>
    </row>
    <row r="606" spans="1:3">
      <c r="A606" s="133" t="s">
        <v>335</v>
      </c>
      <c r="B606" s="134"/>
      <c r="C606" s="135">
        <v>5186</v>
      </c>
    </row>
    <row r="607" spans="1:3">
      <c r="A607" s="133" t="s">
        <v>336</v>
      </c>
      <c r="B607" s="134"/>
      <c r="C607" s="135">
        <v>5186</v>
      </c>
    </row>
    <row r="608" spans="1:3">
      <c r="A608" s="133" t="s">
        <v>337</v>
      </c>
      <c r="B608" s="134"/>
      <c r="C608" s="135">
        <v>6949</v>
      </c>
    </row>
    <row r="609" spans="1:3">
      <c r="A609" s="133" t="s">
        <v>338</v>
      </c>
      <c r="B609" s="134"/>
      <c r="C609" s="135">
        <v>7053</v>
      </c>
    </row>
    <row r="610" spans="1:3">
      <c r="A610" s="133" t="s">
        <v>339</v>
      </c>
      <c r="B610" s="134"/>
      <c r="C610" s="135">
        <v>7157</v>
      </c>
    </row>
    <row r="611" spans="1:3">
      <c r="A611" s="133" t="s">
        <v>340</v>
      </c>
      <c r="B611" s="134"/>
      <c r="C611" s="135">
        <v>5601</v>
      </c>
    </row>
    <row r="612" spans="1:3">
      <c r="A612" s="133" t="s">
        <v>341</v>
      </c>
      <c r="B612" s="134"/>
      <c r="C612" s="135">
        <v>10372</v>
      </c>
    </row>
    <row r="613" spans="1:3">
      <c r="A613" s="133" t="s">
        <v>342</v>
      </c>
      <c r="B613" s="134"/>
      <c r="C613" s="135">
        <v>7053</v>
      </c>
    </row>
    <row r="614" spans="1:3">
      <c r="A614" s="133" t="s">
        <v>343</v>
      </c>
      <c r="B614" s="134"/>
      <c r="C614" s="135">
        <v>13795</v>
      </c>
    </row>
    <row r="615" spans="1:3">
      <c r="A615" s="133" t="s">
        <v>344</v>
      </c>
      <c r="B615" s="134"/>
      <c r="C615" s="135">
        <v>9542</v>
      </c>
    </row>
    <row r="616" spans="1:3">
      <c r="A616" s="133" t="s">
        <v>345</v>
      </c>
      <c r="B616" s="134"/>
      <c r="C616" s="135">
        <v>10476</v>
      </c>
    </row>
    <row r="617" spans="1:3">
      <c r="A617" s="133" t="s">
        <v>1290</v>
      </c>
      <c r="B617" s="134"/>
      <c r="C617" s="135">
        <v>6223</v>
      </c>
    </row>
    <row r="618" spans="1:3">
      <c r="A618" s="133" t="s">
        <v>1291</v>
      </c>
      <c r="B618" s="134"/>
      <c r="C618" s="135">
        <v>6223</v>
      </c>
    </row>
    <row r="619" spans="1:3">
      <c r="A619" s="133" t="s">
        <v>346</v>
      </c>
      <c r="B619" s="134"/>
      <c r="C619" s="135">
        <v>54246</v>
      </c>
    </row>
    <row r="620" spans="1:3">
      <c r="A620" s="133" t="s">
        <v>1292</v>
      </c>
      <c r="B620" s="134"/>
      <c r="C620" s="135">
        <v>6223</v>
      </c>
    </row>
    <row r="621" spans="1:3">
      <c r="A621" s="133" t="s">
        <v>347</v>
      </c>
      <c r="B621" s="134"/>
      <c r="C621" s="135">
        <v>9542</v>
      </c>
    </row>
    <row r="622" spans="1:3">
      <c r="A622" s="133" t="s">
        <v>348</v>
      </c>
      <c r="B622" s="134"/>
      <c r="C622" s="135">
        <v>10476</v>
      </c>
    </row>
    <row r="623" spans="1:3">
      <c r="A623" s="133" t="s">
        <v>349</v>
      </c>
      <c r="B623" s="134"/>
      <c r="C623" s="135">
        <v>10683</v>
      </c>
    </row>
    <row r="624" spans="1:3">
      <c r="A624" s="133" t="s">
        <v>350</v>
      </c>
      <c r="B624" s="134"/>
      <c r="C624" s="135">
        <v>25826</v>
      </c>
    </row>
    <row r="625" spans="1:3">
      <c r="A625" s="133" t="s">
        <v>351</v>
      </c>
      <c r="B625" s="134"/>
      <c r="C625" s="135">
        <v>27175</v>
      </c>
    </row>
    <row r="626" spans="1:3">
      <c r="A626" s="133" t="s">
        <v>352</v>
      </c>
      <c r="B626" s="134"/>
      <c r="C626" s="135">
        <v>10683</v>
      </c>
    </row>
    <row r="627" spans="1:3">
      <c r="A627" s="133" t="s">
        <v>353</v>
      </c>
      <c r="B627" s="134"/>
      <c r="C627" s="135">
        <v>11202</v>
      </c>
    </row>
    <row r="628" spans="1:3">
      <c r="A628" s="133" t="s">
        <v>354</v>
      </c>
      <c r="B628" s="134"/>
      <c r="C628" s="135">
        <v>21263</v>
      </c>
    </row>
    <row r="629" spans="1:3">
      <c r="A629" s="133" t="s">
        <v>355</v>
      </c>
      <c r="B629" s="134"/>
      <c r="C629" s="135">
        <v>21263</v>
      </c>
    </row>
    <row r="630" spans="1:3">
      <c r="A630" s="133" t="s">
        <v>356</v>
      </c>
      <c r="B630" s="134"/>
      <c r="C630" s="135">
        <v>22300</v>
      </c>
    </row>
    <row r="631" spans="1:3">
      <c r="A631" s="133" t="s">
        <v>357</v>
      </c>
      <c r="B631" s="134"/>
      <c r="C631" s="135">
        <v>34332</v>
      </c>
    </row>
    <row r="632" spans="1:3">
      <c r="A632" s="133" t="s">
        <v>358</v>
      </c>
      <c r="B632" s="134"/>
      <c r="C632" s="135">
        <v>34539</v>
      </c>
    </row>
    <row r="633" spans="1:3">
      <c r="A633" s="133" t="s">
        <v>359</v>
      </c>
      <c r="B633" s="134"/>
      <c r="C633" s="135">
        <v>34850</v>
      </c>
    </row>
    <row r="634" spans="1:3">
      <c r="A634" s="133" t="s">
        <v>360</v>
      </c>
      <c r="B634" s="134"/>
      <c r="C634" s="135">
        <v>21263</v>
      </c>
    </row>
    <row r="635" spans="1:3">
      <c r="A635" s="133" t="s">
        <v>361</v>
      </c>
      <c r="B635" s="134"/>
      <c r="C635" s="135">
        <v>21263</v>
      </c>
    </row>
    <row r="636" spans="1:3">
      <c r="A636" s="133" t="s">
        <v>362</v>
      </c>
      <c r="B636" s="134"/>
      <c r="C636" s="135">
        <v>22300</v>
      </c>
    </row>
    <row r="637" spans="1:3">
      <c r="A637" s="133" t="s">
        <v>363</v>
      </c>
      <c r="B637" s="134"/>
      <c r="C637" s="135">
        <v>12862</v>
      </c>
    </row>
    <row r="638" spans="1:3">
      <c r="A638" s="133" t="s">
        <v>364</v>
      </c>
      <c r="B638" s="134"/>
      <c r="C638" s="135">
        <v>13069</v>
      </c>
    </row>
    <row r="639" spans="1:3">
      <c r="A639" s="133" t="s">
        <v>365</v>
      </c>
      <c r="B639" s="134"/>
      <c r="C639" s="135">
        <v>13173</v>
      </c>
    </row>
    <row r="640" spans="1:3">
      <c r="A640" s="133" t="s">
        <v>366</v>
      </c>
      <c r="B640" s="134"/>
      <c r="C640" s="135">
        <v>12862</v>
      </c>
    </row>
    <row r="641" spans="1:3">
      <c r="A641" s="133" t="s">
        <v>367</v>
      </c>
      <c r="B641" s="134"/>
      <c r="C641" s="135">
        <v>12239</v>
      </c>
    </row>
    <row r="642" spans="1:3">
      <c r="A642" s="133" t="s">
        <v>368</v>
      </c>
      <c r="B642" s="134"/>
      <c r="C642" s="135">
        <v>18670</v>
      </c>
    </row>
    <row r="643" spans="1:3">
      <c r="A643" s="133" t="s">
        <v>369</v>
      </c>
      <c r="B643" s="134"/>
      <c r="C643" s="135">
        <v>13069</v>
      </c>
    </row>
    <row r="644" spans="1:3">
      <c r="A644" s="133" t="s">
        <v>370</v>
      </c>
      <c r="B644" s="134"/>
      <c r="C644" s="135">
        <v>12343</v>
      </c>
    </row>
    <row r="645" spans="1:3">
      <c r="A645" s="133" t="s">
        <v>371</v>
      </c>
      <c r="B645" s="134"/>
      <c r="C645" s="135">
        <v>18670</v>
      </c>
    </row>
    <row r="646" spans="1:3">
      <c r="A646" s="133" t="s">
        <v>372</v>
      </c>
      <c r="B646" s="134"/>
      <c r="C646" s="135">
        <v>14003</v>
      </c>
    </row>
    <row r="647" spans="1:3">
      <c r="A647" s="133" t="s">
        <v>373</v>
      </c>
      <c r="B647" s="134"/>
      <c r="C647" s="135">
        <v>20537</v>
      </c>
    </row>
    <row r="648" spans="1:3">
      <c r="A648" s="133" t="s">
        <v>374</v>
      </c>
      <c r="B648" s="134"/>
      <c r="C648" s="135">
        <v>20537</v>
      </c>
    </row>
    <row r="649" spans="1:3">
      <c r="A649" s="133" t="s">
        <v>375</v>
      </c>
      <c r="B649" s="134"/>
      <c r="C649" s="135">
        <v>20537</v>
      </c>
    </row>
    <row r="650" spans="1:3">
      <c r="A650" s="133" t="s">
        <v>376</v>
      </c>
      <c r="B650" s="134"/>
      <c r="C650" s="135">
        <v>11202</v>
      </c>
    </row>
    <row r="651" spans="1:3">
      <c r="A651" s="133" t="s">
        <v>377</v>
      </c>
      <c r="B651" s="134"/>
      <c r="C651" s="135">
        <v>11720</v>
      </c>
    </row>
    <row r="652" spans="1:3">
      <c r="A652" s="133" t="s">
        <v>378</v>
      </c>
      <c r="B652" s="134"/>
      <c r="C652" s="135">
        <v>18877</v>
      </c>
    </row>
    <row r="653" spans="1:3">
      <c r="A653" s="133" t="s">
        <v>379</v>
      </c>
      <c r="B653" s="134"/>
      <c r="C653" s="135">
        <v>10165</v>
      </c>
    </row>
    <row r="654" spans="1:3">
      <c r="A654" s="133" t="s">
        <v>380</v>
      </c>
      <c r="B654" s="134"/>
      <c r="C654" s="135">
        <v>12239</v>
      </c>
    </row>
    <row r="655" spans="1:3">
      <c r="A655" s="133" t="s">
        <v>381</v>
      </c>
      <c r="B655" s="134"/>
      <c r="C655" s="135">
        <v>15869</v>
      </c>
    </row>
    <row r="656" spans="1:3">
      <c r="A656" s="133" t="s">
        <v>382</v>
      </c>
      <c r="B656" s="134"/>
      <c r="C656" s="135">
        <v>18774</v>
      </c>
    </row>
    <row r="657" spans="1:3">
      <c r="A657" s="133" t="s">
        <v>383</v>
      </c>
      <c r="B657" s="134"/>
      <c r="C657" s="135">
        <v>7643</v>
      </c>
    </row>
    <row r="658" spans="1:3">
      <c r="A658" s="133" t="s">
        <v>384</v>
      </c>
      <c r="B658" s="134"/>
      <c r="C658" s="135">
        <v>2489</v>
      </c>
    </row>
    <row r="659" spans="1:3">
      <c r="A659" s="133" t="s">
        <v>385</v>
      </c>
      <c r="B659" s="134"/>
      <c r="C659" s="135">
        <v>12447</v>
      </c>
    </row>
    <row r="660" spans="1:3">
      <c r="A660" s="133" t="s">
        <v>386</v>
      </c>
      <c r="B660" s="134"/>
      <c r="C660" s="135">
        <v>12447</v>
      </c>
    </row>
    <row r="661" spans="1:3">
      <c r="A661" s="133" t="s">
        <v>387</v>
      </c>
      <c r="B661" s="134"/>
      <c r="C661" s="135">
        <v>13069</v>
      </c>
    </row>
    <row r="662" spans="1:3">
      <c r="A662" s="133" t="s">
        <v>388</v>
      </c>
      <c r="B662" s="134"/>
      <c r="C662" s="135">
        <v>4356</v>
      </c>
    </row>
    <row r="663" spans="1:3">
      <c r="A663" s="133" t="s">
        <v>389</v>
      </c>
      <c r="B663" s="134"/>
      <c r="C663" s="135">
        <v>5186</v>
      </c>
    </row>
    <row r="664" spans="1:3">
      <c r="A664" s="133" t="s">
        <v>390</v>
      </c>
      <c r="B664" s="134"/>
      <c r="C664" s="135">
        <v>14106</v>
      </c>
    </row>
    <row r="665" spans="1:3">
      <c r="A665" s="133" t="s">
        <v>391</v>
      </c>
      <c r="B665" s="134"/>
      <c r="C665" s="135">
        <v>24089</v>
      </c>
    </row>
    <row r="666" spans="1:3">
      <c r="A666" s="133" t="s">
        <v>392</v>
      </c>
      <c r="B666" s="134"/>
      <c r="C666" s="135">
        <v>24089</v>
      </c>
    </row>
    <row r="667" spans="1:3">
      <c r="A667" s="133" t="s">
        <v>393</v>
      </c>
      <c r="B667" s="134"/>
      <c r="C667" s="135">
        <v>8609</v>
      </c>
    </row>
    <row r="668" spans="1:3">
      <c r="A668" s="133" t="s">
        <v>394</v>
      </c>
      <c r="B668" s="134"/>
      <c r="C668" s="135">
        <v>10372</v>
      </c>
    </row>
    <row r="669" spans="1:3">
      <c r="A669" s="133" t="s">
        <v>395</v>
      </c>
      <c r="B669" s="134"/>
      <c r="C669" s="135">
        <v>28109</v>
      </c>
    </row>
    <row r="670" spans="1:3">
      <c r="A670" s="133" t="s">
        <v>396</v>
      </c>
      <c r="B670" s="134"/>
      <c r="C670" s="135">
        <v>1244</v>
      </c>
    </row>
    <row r="671" spans="1:3">
      <c r="A671" s="133" t="s">
        <v>397</v>
      </c>
      <c r="B671" s="134"/>
      <c r="C671" s="135">
        <v>1244</v>
      </c>
    </row>
    <row r="672" spans="1:3">
      <c r="A672" s="133" t="s">
        <v>398</v>
      </c>
      <c r="B672" s="134"/>
      <c r="C672" s="135">
        <v>1037</v>
      </c>
    </row>
    <row r="673" spans="1:3">
      <c r="A673" s="133" t="s">
        <v>399</v>
      </c>
      <c r="B673" s="134"/>
      <c r="C673" s="135">
        <v>1037</v>
      </c>
    </row>
    <row r="674" spans="1:3">
      <c r="A674" s="133" t="s">
        <v>400</v>
      </c>
      <c r="B674" s="134"/>
      <c r="C674" s="135">
        <v>21781</v>
      </c>
    </row>
    <row r="675" spans="1:3">
      <c r="A675" s="133" t="s">
        <v>401</v>
      </c>
      <c r="B675" s="134"/>
      <c r="C675" s="135">
        <v>31531</v>
      </c>
    </row>
    <row r="676" spans="1:3">
      <c r="A676" s="133" t="s">
        <v>402</v>
      </c>
      <c r="B676" s="134"/>
      <c r="C676" s="135">
        <v>32983</v>
      </c>
    </row>
    <row r="677" spans="1:3">
      <c r="A677" s="133" t="s">
        <v>403</v>
      </c>
      <c r="B677" s="134"/>
      <c r="C677" s="135">
        <v>33398</v>
      </c>
    </row>
    <row r="678" spans="1:3">
      <c r="A678" s="133" t="s">
        <v>404</v>
      </c>
      <c r="B678" s="134"/>
      <c r="C678" s="135">
        <v>36406</v>
      </c>
    </row>
    <row r="679" spans="1:3">
      <c r="A679" s="133" t="s">
        <v>405</v>
      </c>
      <c r="B679" s="134"/>
      <c r="C679" s="135">
        <v>31531</v>
      </c>
    </row>
    <row r="680" spans="1:3">
      <c r="A680" s="133" t="s">
        <v>406</v>
      </c>
      <c r="B680" s="134"/>
      <c r="C680" s="135">
        <v>32983</v>
      </c>
    </row>
    <row r="681" spans="1:3">
      <c r="A681" s="133" t="s">
        <v>407</v>
      </c>
      <c r="B681" s="134"/>
      <c r="C681" s="135">
        <v>33398</v>
      </c>
    </row>
    <row r="682" spans="1:3">
      <c r="A682" s="133" t="s">
        <v>408</v>
      </c>
      <c r="B682" s="134"/>
      <c r="C682" s="135">
        <v>36406</v>
      </c>
    </row>
    <row r="683" spans="1:3">
      <c r="A683" s="133" t="s">
        <v>409</v>
      </c>
      <c r="B683" s="134"/>
      <c r="C683" s="135">
        <v>56839</v>
      </c>
    </row>
    <row r="684" spans="1:3">
      <c r="A684" s="133" t="s">
        <v>410</v>
      </c>
      <c r="B684" s="134"/>
      <c r="C684" s="135">
        <v>58291</v>
      </c>
    </row>
    <row r="685" spans="1:3">
      <c r="A685" s="133" t="s">
        <v>411</v>
      </c>
      <c r="B685" s="134"/>
      <c r="C685" s="135">
        <v>61195</v>
      </c>
    </row>
    <row r="686" spans="1:3">
      <c r="A686" s="133" t="s">
        <v>412</v>
      </c>
      <c r="B686" s="134"/>
      <c r="C686" s="135">
        <v>62648</v>
      </c>
    </row>
    <row r="687" spans="1:3">
      <c r="A687" s="133" t="s">
        <v>413</v>
      </c>
      <c r="B687" s="134"/>
      <c r="C687" s="135">
        <v>1763</v>
      </c>
    </row>
    <row r="688" spans="1:3">
      <c r="A688" s="133" t="s">
        <v>414</v>
      </c>
      <c r="B688" s="134"/>
      <c r="C688" s="135">
        <v>2178</v>
      </c>
    </row>
    <row r="689" spans="1:3">
      <c r="A689" s="133" t="s">
        <v>415</v>
      </c>
      <c r="B689" s="134"/>
      <c r="C689" s="135">
        <v>519</v>
      </c>
    </row>
    <row r="690" spans="1:3">
      <c r="A690" s="133" t="s">
        <v>416</v>
      </c>
      <c r="B690" s="134"/>
      <c r="C690" s="135">
        <v>519</v>
      </c>
    </row>
    <row r="691" spans="1:3">
      <c r="A691" s="133" t="s">
        <v>417</v>
      </c>
      <c r="B691" s="134"/>
      <c r="C691" s="135">
        <v>14832</v>
      </c>
    </row>
    <row r="692" spans="1:3">
      <c r="A692" s="133" t="s">
        <v>418</v>
      </c>
      <c r="B692" s="134"/>
      <c r="C692" s="135">
        <v>14832</v>
      </c>
    </row>
    <row r="693" spans="1:3">
      <c r="A693" s="133" t="s">
        <v>419</v>
      </c>
      <c r="B693" s="134"/>
      <c r="C693" s="135">
        <v>15662</v>
      </c>
    </row>
    <row r="694" spans="1:3">
      <c r="A694" s="133" t="s">
        <v>420</v>
      </c>
      <c r="B694" s="134"/>
      <c r="C694" s="135">
        <v>16699</v>
      </c>
    </row>
    <row r="695" spans="1:3">
      <c r="A695" s="133" t="s">
        <v>421</v>
      </c>
      <c r="B695" s="134"/>
      <c r="C695" s="135">
        <v>17114</v>
      </c>
    </row>
    <row r="696" spans="1:3">
      <c r="A696" s="133" t="s">
        <v>422</v>
      </c>
      <c r="B696" s="134"/>
      <c r="C696" s="135">
        <v>4356</v>
      </c>
    </row>
    <row r="697" spans="1:3">
      <c r="A697" s="133" t="s">
        <v>423</v>
      </c>
      <c r="B697" s="134"/>
      <c r="C697" s="135">
        <v>4875</v>
      </c>
    </row>
    <row r="698" spans="1:3">
      <c r="A698" s="133" t="s">
        <v>424</v>
      </c>
      <c r="B698" s="134"/>
      <c r="C698" s="135">
        <v>5497</v>
      </c>
    </row>
    <row r="699" spans="1:3">
      <c r="A699" s="133" t="s">
        <v>425</v>
      </c>
      <c r="B699" s="134"/>
      <c r="C699" s="135">
        <v>6016</v>
      </c>
    </row>
    <row r="700" spans="1:3">
      <c r="A700" s="133" t="s">
        <v>426</v>
      </c>
      <c r="B700" s="134"/>
      <c r="C700" s="135">
        <v>18566</v>
      </c>
    </row>
    <row r="701" spans="1:3">
      <c r="A701" s="133" t="s">
        <v>427</v>
      </c>
      <c r="B701" s="134"/>
      <c r="C701" s="135">
        <v>18877</v>
      </c>
    </row>
    <row r="702" spans="1:3">
      <c r="A702" s="133" t="s">
        <v>428</v>
      </c>
      <c r="B702" s="134"/>
      <c r="C702" s="135">
        <v>19189</v>
      </c>
    </row>
    <row r="703" spans="1:3">
      <c r="A703" s="133" t="s">
        <v>429</v>
      </c>
      <c r="B703" s="134"/>
      <c r="C703" s="135">
        <v>5290</v>
      </c>
    </row>
    <row r="704" spans="1:3">
      <c r="A704" s="133" t="s">
        <v>430</v>
      </c>
      <c r="B704" s="134"/>
      <c r="C704" s="135">
        <v>5808</v>
      </c>
    </row>
    <row r="705" spans="1:3">
      <c r="A705" s="133" t="s">
        <v>431</v>
      </c>
      <c r="B705" s="134"/>
      <c r="C705" s="135">
        <v>7364</v>
      </c>
    </row>
    <row r="706" spans="1:3">
      <c r="A706" s="133" t="s">
        <v>432</v>
      </c>
      <c r="B706" s="134"/>
      <c r="C706" s="135">
        <v>10061</v>
      </c>
    </row>
    <row r="707" spans="1:3">
      <c r="A707" s="133" t="s">
        <v>433</v>
      </c>
      <c r="B707" s="134"/>
      <c r="C707" s="135">
        <v>20122</v>
      </c>
    </row>
    <row r="708" spans="1:3">
      <c r="A708" s="133" t="s">
        <v>434</v>
      </c>
      <c r="B708" s="134"/>
      <c r="C708" s="135">
        <v>5082</v>
      </c>
    </row>
    <row r="709" spans="1:3">
      <c r="A709" s="133" t="s">
        <v>435</v>
      </c>
      <c r="B709" s="134"/>
      <c r="C709" s="135">
        <v>5912</v>
      </c>
    </row>
    <row r="710" spans="1:3">
      <c r="A710" s="133" t="s">
        <v>436</v>
      </c>
      <c r="B710" s="134"/>
      <c r="C710" s="135">
        <v>22611</v>
      </c>
    </row>
    <row r="711" spans="1:3">
      <c r="A711" s="133" t="s">
        <v>437</v>
      </c>
      <c r="B711" s="134"/>
      <c r="C711" s="135">
        <v>7572</v>
      </c>
    </row>
    <row r="712" spans="1:3">
      <c r="A712" s="133" t="s">
        <v>438</v>
      </c>
      <c r="B712" s="134"/>
      <c r="C712" s="135">
        <v>8402</v>
      </c>
    </row>
    <row r="713" spans="1:3">
      <c r="A713" s="133" t="s">
        <v>439</v>
      </c>
      <c r="B713" s="134"/>
      <c r="C713" s="135">
        <v>23441</v>
      </c>
    </row>
    <row r="714" spans="1:3">
      <c r="A714" s="133" t="s">
        <v>440</v>
      </c>
      <c r="B714" s="134"/>
      <c r="C714" s="135">
        <v>7572</v>
      </c>
    </row>
    <row r="715" spans="1:3">
      <c r="A715" s="133" t="s">
        <v>441</v>
      </c>
      <c r="B715" s="134"/>
      <c r="C715" s="135">
        <v>8402</v>
      </c>
    </row>
    <row r="716" spans="1:3">
      <c r="A716" s="133" t="s">
        <v>1293</v>
      </c>
      <c r="B716" s="134"/>
      <c r="C716" s="135">
        <v>7572</v>
      </c>
    </row>
    <row r="717" spans="1:3">
      <c r="A717" s="133" t="s">
        <v>442</v>
      </c>
      <c r="B717" s="134"/>
      <c r="C717" s="135">
        <v>5186</v>
      </c>
    </row>
    <row r="718" spans="1:3">
      <c r="A718" s="133" t="s">
        <v>1294</v>
      </c>
      <c r="B718" s="134"/>
      <c r="C718" s="135">
        <v>8402</v>
      </c>
    </row>
    <row r="719" spans="1:3">
      <c r="A719" s="133" t="s">
        <v>443</v>
      </c>
      <c r="B719" s="134"/>
      <c r="C719" s="135">
        <v>6845</v>
      </c>
    </row>
    <row r="720" spans="1:3">
      <c r="A720" s="133" t="s">
        <v>444</v>
      </c>
      <c r="B720" s="134"/>
      <c r="C720" s="135">
        <v>7883</v>
      </c>
    </row>
    <row r="721" spans="1:3">
      <c r="A721" s="133" t="s">
        <v>445</v>
      </c>
      <c r="B721" s="134"/>
      <c r="C721" s="135">
        <v>8713</v>
      </c>
    </row>
    <row r="722" spans="1:3">
      <c r="A722" s="133" t="s">
        <v>446</v>
      </c>
      <c r="B722" s="134"/>
      <c r="C722" s="135">
        <v>4460</v>
      </c>
    </row>
    <row r="723" spans="1:3">
      <c r="A723" s="133" t="s">
        <v>447</v>
      </c>
      <c r="B723" s="134"/>
      <c r="C723" s="135">
        <v>5497</v>
      </c>
    </row>
    <row r="724" spans="1:3">
      <c r="A724" s="133" t="s">
        <v>448</v>
      </c>
      <c r="B724" s="134"/>
      <c r="C724" s="135">
        <v>8090</v>
      </c>
    </row>
    <row r="725" spans="1:3">
      <c r="A725" s="133" t="s">
        <v>449</v>
      </c>
      <c r="B725" s="134"/>
      <c r="C725" s="135">
        <v>9439</v>
      </c>
    </row>
    <row r="726" spans="1:3">
      <c r="A726" s="133" t="s">
        <v>1295</v>
      </c>
      <c r="B726" s="134"/>
      <c r="C726" s="135">
        <v>622</v>
      </c>
    </row>
    <row r="727" spans="1:3">
      <c r="A727" s="133" t="s">
        <v>1296</v>
      </c>
      <c r="B727" s="134"/>
      <c r="C727" s="135">
        <v>933</v>
      </c>
    </row>
    <row r="728" spans="1:3">
      <c r="A728" s="133" t="s">
        <v>1297</v>
      </c>
      <c r="B728" s="134"/>
      <c r="C728" s="135">
        <v>726</v>
      </c>
    </row>
    <row r="729" spans="1:3">
      <c r="A729" s="133" t="s">
        <v>1298</v>
      </c>
      <c r="B729" s="134"/>
      <c r="C729" s="135">
        <v>1141</v>
      </c>
    </row>
    <row r="730" spans="1:3">
      <c r="A730" s="133" t="s">
        <v>1299</v>
      </c>
      <c r="B730" s="134"/>
      <c r="C730" s="135">
        <v>830</v>
      </c>
    </row>
    <row r="731" spans="1:3">
      <c r="A731" s="133" t="s">
        <v>1300</v>
      </c>
      <c r="B731" s="134"/>
      <c r="C731" s="135">
        <v>1348</v>
      </c>
    </row>
    <row r="732" spans="1:3">
      <c r="A732" s="133" t="s">
        <v>1301</v>
      </c>
      <c r="B732" s="134"/>
      <c r="C732" s="135">
        <v>1037</v>
      </c>
    </row>
    <row r="733" spans="1:3">
      <c r="A733" s="133" t="s">
        <v>1302</v>
      </c>
      <c r="B733" s="134"/>
      <c r="C733" s="135">
        <v>1763</v>
      </c>
    </row>
    <row r="734" spans="1:3">
      <c r="A734" s="133" t="s">
        <v>450</v>
      </c>
      <c r="B734" s="134"/>
      <c r="C734" s="135">
        <v>7089</v>
      </c>
    </row>
    <row r="735" spans="1:3">
      <c r="A735" s="133" t="s">
        <v>451</v>
      </c>
      <c r="B735" s="134"/>
      <c r="C735" s="135">
        <v>7643</v>
      </c>
    </row>
    <row r="736" spans="1:3">
      <c r="A736" s="133" t="s">
        <v>452</v>
      </c>
      <c r="B736" s="134"/>
      <c r="C736" s="135">
        <v>8197</v>
      </c>
    </row>
    <row r="737" spans="1:3">
      <c r="A737" s="133" t="s">
        <v>453</v>
      </c>
      <c r="B737" s="134"/>
      <c r="C737" s="135">
        <v>3988</v>
      </c>
    </row>
    <row r="738" spans="1:3">
      <c r="A738" s="133" t="s">
        <v>454</v>
      </c>
      <c r="B738" s="134"/>
      <c r="C738" s="135">
        <v>4431</v>
      </c>
    </row>
    <row r="739" spans="1:3">
      <c r="A739" s="133" t="s">
        <v>455</v>
      </c>
      <c r="B739" s="134"/>
      <c r="C739" s="135">
        <v>4985</v>
      </c>
    </row>
    <row r="740" spans="1:3">
      <c r="A740" s="133" t="s">
        <v>456</v>
      </c>
      <c r="B740" s="134"/>
      <c r="C740" s="135">
        <v>4431</v>
      </c>
    </row>
    <row r="741" spans="1:3">
      <c r="A741" s="133" t="s">
        <v>457</v>
      </c>
      <c r="B741" s="134"/>
      <c r="C741" s="135">
        <v>4985</v>
      </c>
    </row>
    <row r="742" spans="1:3">
      <c r="A742" s="133" t="s">
        <v>458</v>
      </c>
      <c r="B742" s="134"/>
      <c r="C742" s="135">
        <v>5317</v>
      </c>
    </row>
    <row r="743" spans="1:3">
      <c r="A743" s="133" t="s">
        <v>459</v>
      </c>
      <c r="B743" s="134"/>
      <c r="C743" s="135">
        <v>36333</v>
      </c>
    </row>
    <row r="744" spans="1:3">
      <c r="A744" s="133" t="s">
        <v>460</v>
      </c>
      <c r="B744" s="134"/>
      <c r="C744" s="135">
        <v>37883</v>
      </c>
    </row>
    <row r="745" spans="1:3">
      <c r="A745" s="133" t="s">
        <v>461</v>
      </c>
      <c r="B745" s="134"/>
      <c r="C745" s="135">
        <v>7865</v>
      </c>
    </row>
    <row r="746" spans="1:3">
      <c r="A746" s="133" t="s">
        <v>462</v>
      </c>
      <c r="B746" s="134"/>
      <c r="C746" s="135">
        <v>7200</v>
      </c>
    </row>
    <row r="747" spans="1:3">
      <c r="A747" s="133" t="s">
        <v>463</v>
      </c>
      <c r="B747" s="134"/>
      <c r="C747" s="135">
        <v>15397</v>
      </c>
    </row>
    <row r="748" spans="1:3">
      <c r="A748" s="133" t="s">
        <v>464</v>
      </c>
      <c r="B748" s="134"/>
      <c r="C748" s="135">
        <v>4209</v>
      </c>
    </row>
    <row r="749" spans="1:3">
      <c r="A749" s="133" t="s">
        <v>465</v>
      </c>
      <c r="B749" s="134"/>
      <c r="C749" s="135">
        <v>9415</v>
      </c>
    </row>
    <row r="750" spans="1:3">
      <c r="A750" s="133" t="s">
        <v>466</v>
      </c>
      <c r="B750" s="134"/>
      <c r="C750" s="135">
        <v>2215</v>
      </c>
    </row>
    <row r="751" spans="1:3">
      <c r="A751" s="133" t="s">
        <v>467</v>
      </c>
      <c r="B751" s="134"/>
      <c r="C751" s="135">
        <v>26031</v>
      </c>
    </row>
    <row r="752" spans="1:3">
      <c r="A752" s="133" t="s">
        <v>468</v>
      </c>
      <c r="B752" s="134"/>
      <c r="C752" s="135">
        <v>16505</v>
      </c>
    </row>
    <row r="753" spans="1:3">
      <c r="A753" s="133" t="s">
        <v>469</v>
      </c>
      <c r="B753" s="134"/>
      <c r="C753" s="135">
        <v>19163</v>
      </c>
    </row>
    <row r="754" spans="1:3">
      <c r="A754" s="133" t="s">
        <v>470</v>
      </c>
      <c r="B754" s="134"/>
      <c r="C754" s="135">
        <v>8419</v>
      </c>
    </row>
    <row r="755" spans="1:3">
      <c r="A755" s="133" t="s">
        <v>471</v>
      </c>
      <c r="B755" s="134"/>
      <c r="C755" s="135">
        <v>67570</v>
      </c>
    </row>
    <row r="756" spans="1:3">
      <c r="A756" s="133" t="s">
        <v>472</v>
      </c>
      <c r="B756" s="134"/>
      <c r="C756" s="135">
        <v>18388</v>
      </c>
    </row>
    <row r="757" spans="1:3">
      <c r="A757" s="133" t="s">
        <v>473</v>
      </c>
      <c r="B757" s="134"/>
      <c r="C757" s="135">
        <v>23705</v>
      </c>
    </row>
    <row r="758" spans="1:3">
      <c r="A758" s="133" t="s">
        <v>474</v>
      </c>
      <c r="B758" s="134"/>
      <c r="C758" s="135">
        <v>32899</v>
      </c>
    </row>
    <row r="759" spans="1:3">
      <c r="A759" s="133" t="s">
        <v>475</v>
      </c>
      <c r="B759" s="134"/>
      <c r="C759" s="135">
        <v>1037</v>
      </c>
    </row>
    <row r="760" spans="1:3">
      <c r="A760" s="133" t="s">
        <v>1303</v>
      </c>
      <c r="B760" s="134"/>
      <c r="C760" s="135">
        <v>415</v>
      </c>
    </row>
    <row r="761" spans="1:3">
      <c r="A761" s="133" t="s">
        <v>476</v>
      </c>
      <c r="B761" s="134"/>
      <c r="C761" s="135">
        <v>886</v>
      </c>
    </row>
    <row r="762" spans="1:3">
      <c r="A762" s="133" t="s">
        <v>477</v>
      </c>
      <c r="B762" s="134"/>
      <c r="C762" s="135">
        <v>886</v>
      </c>
    </row>
    <row r="763" spans="1:3">
      <c r="A763" s="133" t="s">
        <v>478</v>
      </c>
      <c r="B763" s="134"/>
      <c r="C763" s="135">
        <v>14622</v>
      </c>
    </row>
    <row r="764" spans="1:3">
      <c r="A764" s="133" t="s">
        <v>479</v>
      </c>
      <c r="B764" s="134"/>
      <c r="C764" s="135">
        <v>15286</v>
      </c>
    </row>
    <row r="765" spans="1:3">
      <c r="A765" s="133" t="s">
        <v>480</v>
      </c>
      <c r="B765" s="134"/>
      <c r="C765" s="135">
        <v>15619</v>
      </c>
    </row>
    <row r="766" spans="1:3">
      <c r="A766" s="133" t="s">
        <v>481</v>
      </c>
      <c r="B766" s="134"/>
      <c r="C766" s="135">
        <v>17169</v>
      </c>
    </row>
    <row r="767" spans="1:3">
      <c r="A767" s="133" t="s">
        <v>482</v>
      </c>
      <c r="B767" s="134"/>
      <c r="C767" s="135">
        <v>18166</v>
      </c>
    </row>
    <row r="768" spans="1:3">
      <c r="A768" s="133" t="s">
        <v>483</v>
      </c>
      <c r="B768" s="134"/>
      <c r="C768" s="135">
        <v>19052</v>
      </c>
    </row>
    <row r="769" spans="1:3">
      <c r="A769" s="133" t="s">
        <v>484</v>
      </c>
      <c r="B769" s="134"/>
      <c r="C769" s="135">
        <v>18942</v>
      </c>
    </row>
    <row r="770" spans="1:3">
      <c r="A770" s="133" t="s">
        <v>485</v>
      </c>
      <c r="B770" s="134"/>
      <c r="C770" s="135">
        <v>19939</v>
      </c>
    </row>
    <row r="771" spans="1:3">
      <c r="A771" s="133" t="s">
        <v>486</v>
      </c>
      <c r="B771" s="134"/>
      <c r="C771" s="135">
        <v>20825</v>
      </c>
    </row>
    <row r="772" spans="1:3">
      <c r="A772" s="133" t="s">
        <v>487</v>
      </c>
      <c r="B772" s="134"/>
      <c r="C772" s="135">
        <v>12406</v>
      </c>
    </row>
    <row r="773" spans="1:3">
      <c r="A773" s="133" t="s">
        <v>488</v>
      </c>
      <c r="B773" s="134"/>
      <c r="C773" s="135">
        <v>21932</v>
      </c>
    </row>
    <row r="774" spans="1:3">
      <c r="A774" s="133" t="s">
        <v>489</v>
      </c>
      <c r="B774" s="134"/>
      <c r="C774" s="135">
        <v>12628</v>
      </c>
    </row>
    <row r="775" spans="1:3">
      <c r="A775" s="133" t="s">
        <v>490</v>
      </c>
      <c r="B775" s="134"/>
      <c r="C775" s="135">
        <v>14179</v>
      </c>
    </row>
    <row r="776" spans="1:3">
      <c r="A776" s="133" t="s">
        <v>491</v>
      </c>
      <c r="B776" s="134"/>
      <c r="C776" s="135">
        <v>5649</v>
      </c>
    </row>
    <row r="777" spans="1:3">
      <c r="A777" s="133" t="s">
        <v>492</v>
      </c>
      <c r="B777" s="134"/>
      <c r="C777" s="135">
        <v>20382</v>
      </c>
    </row>
    <row r="778" spans="1:3">
      <c r="A778" s="133" t="s">
        <v>493</v>
      </c>
      <c r="B778" s="134"/>
      <c r="C778" s="135">
        <v>20382</v>
      </c>
    </row>
    <row r="779" spans="1:3">
      <c r="A779" s="133" t="s">
        <v>494</v>
      </c>
      <c r="B779" s="134"/>
      <c r="C779" s="135">
        <v>20382</v>
      </c>
    </row>
    <row r="780" spans="1:3">
      <c r="A780" s="133" t="s">
        <v>495</v>
      </c>
      <c r="B780" s="134"/>
      <c r="C780" s="135">
        <v>8308</v>
      </c>
    </row>
    <row r="781" spans="1:3">
      <c r="A781" s="133" t="s">
        <v>496</v>
      </c>
      <c r="B781" s="134"/>
      <c r="C781" s="135">
        <v>5428</v>
      </c>
    </row>
    <row r="782" spans="1:3">
      <c r="A782" s="133" t="s">
        <v>497</v>
      </c>
      <c r="B782" s="134"/>
      <c r="C782" s="135">
        <v>5428</v>
      </c>
    </row>
    <row r="783" spans="1:3">
      <c r="A783" s="133" t="s">
        <v>498</v>
      </c>
      <c r="B783" s="134"/>
      <c r="C783" s="135">
        <v>148986</v>
      </c>
    </row>
    <row r="784" spans="1:3">
      <c r="A784" s="133" t="s">
        <v>1304</v>
      </c>
      <c r="B784" s="134"/>
      <c r="C784" s="135">
        <v>259202</v>
      </c>
    </row>
    <row r="785" spans="1:3">
      <c r="A785" s="133" t="s">
        <v>499</v>
      </c>
      <c r="B785" s="134"/>
      <c r="C785" s="135">
        <v>14832</v>
      </c>
    </row>
    <row r="786" spans="1:3">
      <c r="A786" s="133" t="s">
        <v>500</v>
      </c>
      <c r="B786" s="134"/>
      <c r="C786" s="135">
        <v>172690</v>
      </c>
    </row>
    <row r="787" spans="1:3">
      <c r="A787" s="133" t="s">
        <v>501</v>
      </c>
      <c r="B787" s="134"/>
      <c r="C787" s="135">
        <v>5428</v>
      </c>
    </row>
    <row r="788" spans="1:3">
      <c r="A788" s="133" t="s">
        <v>502</v>
      </c>
      <c r="B788" s="134"/>
      <c r="C788" s="135">
        <v>3323</v>
      </c>
    </row>
    <row r="789" spans="1:3">
      <c r="A789" s="133" t="s">
        <v>503</v>
      </c>
      <c r="B789" s="134"/>
      <c r="C789" s="135">
        <v>1218</v>
      </c>
    </row>
    <row r="790" spans="1:3">
      <c r="A790" s="133" t="s">
        <v>504</v>
      </c>
      <c r="B790" s="134"/>
      <c r="C790" s="135">
        <v>5705</v>
      </c>
    </row>
    <row r="791" spans="1:3">
      <c r="A791" s="133" t="s">
        <v>505</v>
      </c>
      <c r="B791" s="134"/>
      <c r="C791" s="135">
        <v>6223</v>
      </c>
    </row>
    <row r="792" spans="1:3">
      <c r="A792" s="133" t="s">
        <v>506</v>
      </c>
      <c r="B792" s="134"/>
      <c r="C792" s="135">
        <v>6425</v>
      </c>
    </row>
    <row r="793" spans="1:3">
      <c r="A793" s="133" t="s">
        <v>507</v>
      </c>
      <c r="B793" s="134"/>
      <c r="C793" s="135">
        <v>8197</v>
      </c>
    </row>
    <row r="794" spans="1:3">
      <c r="A794" s="133" t="s">
        <v>508</v>
      </c>
      <c r="B794" s="134"/>
      <c r="C794" s="135">
        <v>9637</v>
      </c>
    </row>
    <row r="795" spans="1:3">
      <c r="A795" s="133" t="s">
        <v>980</v>
      </c>
      <c r="B795" s="134"/>
      <c r="C795" s="135">
        <v>21366</v>
      </c>
    </row>
    <row r="796" spans="1:3">
      <c r="A796" s="133" t="s">
        <v>509</v>
      </c>
      <c r="B796" s="134"/>
      <c r="C796" s="135">
        <v>997</v>
      </c>
    </row>
    <row r="797" spans="1:3">
      <c r="A797" s="133" t="s">
        <v>510</v>
      </c>
      <c r="B797" s="134"/>
      <c r="C797" s="135">
        <v>2769</v>
      </c>
    </row>
    <row r="798" spans="1:3">
      <c r="A798" s="133" t="s">
        <v>511</v>
      </c>
      <c r="B798" s="134"/>
      <c r="C798" s="135">
        <v>3434</v>
      </c>
    </row>
    <row r="799" spans="1:3">
      <c r="A799" s="133" t="s">
        <v>512</v>
      </c>
      <c r="B799" s="134"/>
      <c r="C799" s="135">
        <v>2548</v>
      </c>
    </row>
    <row r="800" spans="1:3">
      <c r="A800" s="133" t="s">
        <v>513</v>
      </c>
      <c r="B800" s="134"/>
      <c r="C800" s="135">
        <v>2548</v>
      </c>
    </row>
    <row r="801" spans="1:3">
      <c r="A801" s="133" t="s">
        <v>514</v>
      </c>
      <c r="B801" s="134"/>
      <c r="C801" s="135">
        <v>5760</v>
      </c>
    </row>
    <row r="802" spans="1:3">
      <c r="A802" s="133" t="s">
        <v>515</v>
      </c>
      <c r="B802" s="134"/>
      <c r="C802" s="135">
        <v>5206</v>
      </c>
    </row>
    <row r="803" spans="1:3">
      <c r="A803" s="133" t="s">
        <v>516</v>
      </c>
      <c r="B803" s="134"/>
      <c r="C803" s="135">
        <v>5428</v>
      </c>
    </row>
    <row r="804" spans="1:3">
      <c r="A804" s="133" t="s">
        <v>517</v>
      </c>
      <c r="B804" s="134"/>
      <c r="C804" s="135">
        <v>622</v>
      </c>
    </row>
    <row r="805" spans="1:3">
      <c r="A805" s="133" t="s">
        <v>518</v>
      </c>
      <c r="B805" s="134"/>
      <c r="C805" s="135">
        <v>332</v>
      </c>
    </row>
    <row r="806" spans="1:3">
      <c r="A806" s="133" t="s">
        <v>519</v>
      </c>
      <c r="B806" s="134"/>
      <c r="C806" s="135">
        <v>5539</v>
      </c>
    </row>
    <row r="807" spans="1:3">
      <c r="A807" s="133" t="s">
        <v>981</v>
      </c>
      <c r="B807" s="134"/>
      <c r="C807" s="135">
        <v>11202</v>
      </c>
    </row>
    <row r="808" spans="1:3">
      <c r="A808" s="133" t="s">
        <v>520</v>
      </c>
      <c r="B808" s="134"/>
      <c r="C808" s="135">
        <v>9231</v>
      </c>
    </row>
    <row r="809" spans="1:3">
      <c r="A809" s="133" t="s">
        <v>521</v>
      </c>
      <c r="B809" s="134"/>
      <c r="C809" s="135">
        <v>171623</v>
      </c>
    </row>
    <row r="810" spans="1:3">
      <c r="A810" s="133" t="s">
        <v>522</v>
      </c>
      <c r="B810" s="134"/>
      <c r="C810" s="135">
        <v>105724</v>
      </c>
    </row>
    <row r="811" spans="1:3">
      <c r="A811" s="133" t="s">
        <v>523</v>
      </c>
      <c r="B811" s="134"/>
      <c r="C811" s="135">
        <v>116836</v>
      </c>
    </row>
    <row r="812" spans="1:3">
      <c r="A812" s="133" t="s">
        <v>524</v>
      </c>
      <c r="B812" s="134"/>
      <c r="C812" s="135">
        <v>130038</v>
      </c>
    </row>
    <row r="813" spans="1:3">
      <c r="A813" s="133" t="s">
        <v>525</v>
      </c>
      <c r="B813" s="134"/>
      <c r="C813" s="135">
        <v>3527</v>
      </c>
    </row>
    <row r="814" spans="1:3">
      <c r="A814" s="133" t="s">
        <v>526</v>
      </c>
      <c r="B814" s="134"/>
      <c r="C814" s="135">
        <v>4668</v>
      </c>
    </row>
    <row r="815" spans="1:3">
      <c r="A815" s="133" t="s">
        <v>527</v>
      </c>
      <c r="B815" s="134"/>
      <c r="C815" s="135">
        <v>1141</v>
      </c>
    </row>
    <row r="816" spans="1:3">
      <c r="A816" s="133" t="s">
        <v>528</v>
      </c>
      <c r="B816" s="134"/>
      <c r="C816" s="135">
        <v>1244</v>
      </c>
    </row>
    <row r="817" spans="1:3">
      <c r="A817" s="133" t="s">
        <v>529</v>
      </c>
      <c r="B817" s="134"/>
      <c r="C817" s="135">
        <v>1452</v>
      </c>
    </row>
    <row r="818" spans="1:3">
      <c r="A818" s="133" t="s">
        <v>530</v>
      </c>
      <c r="B818" s="134"/>
      <c r="C818" s="135">
        <v>5290</v>
      </c>
    </row>
    <row r="819" spans="1:3">
      <c r="A819" s="133" t="s">
        <v>531</v>
      </c>
      <c r="B819" s="134"/>
      <c r="C819" s="135">
        <v>5808</v>
      </c>
    </row>
    <row r="820" spans="1:3">
      <c r="A820" s="133" t="s">
        <v>532</v>
      </c>
      <c r="B820" s="134"/>
      <c r="C820" s="135">
        <v>7364</v>
      </c>
    </row>
    <row r="821" spans="1:3">
      <c r="A821" s="133" t="s">
        <v>533</v>
      </c>
      <c r="B821" s="134"/>
      <c r="C821" s="135">
        <v>10061</v>
      </c>
    </row>
    <row r="822" spans="1:3">
      <c r="A822" s="133" t="s">
        <v>534</v>
      </c>
      <c r="B822" s="134"/>
      <c r="C822" s="135">
        <v>8298</v>
      </c>
    </row>
    <row r="823" spans="1:3">
      <c r="A823" s="133" t="s">
        <v>535</v>
      </c>
      <c r="B823" s="134"/>
      <c r="C823" s="135">
        <v>8298</v>
      </c>
    </row>
    <row r="824" spans="1:3">
      <c r="A824" s="133" t="s">
        <v>1305</v>
      </c>
      <c r="B824" s="134"/>
      <c r="C824" s="135">
        <v>1659</v>
      </c>
    </row>
    <row r="825" spans="1:3">
      <c r="A825" s="133" t="s">
        <v>1306</v>
      </c>
      <c r="B825" s="134"/>
      <c r="C825" s="135">
        <v>1763</v>
      </c>
    </row>
    <row r="826" spans="1:3">
      <c r="A826" s="133" t="s">
        <v>1307</v>
      </c>
      <c r="B826" s="134"/>
      <c r="C826" s="135">
        <v>1867</v>
      </c>
    </row>
    <row r="827" spans="1:3">
      <c r="A827" s="133" t="s">
        <v>1308</v>
      </c>
      <c r="B827" s="134"/>
      <c r="C827" s="135">
        <v>2386</v>
      </c>
    </row>
    <row r="828" spans="1:3">
      <c r="A828" s="133" t="s">
        <v>1309</v>
      </c>
      <c r="B828" s="134"/>
      <c r="C828" s="135">
        <v>1763</v>
      </c>
    </row>
    <row r="829" spans="1:3">
      <c r="A829" s="133" t="s">
        <v>1310</v>
      </c>
      <c r="B829" s="134"/>
      <c r="C829" s="135">
        <v>1971</v>
      </c>
    </row>
    <row r="830" spans="1:3">
      <c r="A830" s="133" t="s">
        <v>1311</v>
      </c>
      <c r="B830" s="134"/>
      <c r="C830" s="135">
        <v>2074</v>
      </c>
    </row>
    <row r="831" spans="1:3">
      <c r="A831" s="133" t="s">
        <v>1312</v>
      </c>
      <c r="B831" s="134"/>
      <c r="C831" s="135">
        <v>2593</v>
      </c>
    </row>
    <row r="832" spans="1:3">
      <c r="A832" s="133" t="s">
        <v>536</v>
      </c>
      <c r="B832" s="134"/>
      <c r="C832" s="135">
        <v>2178</v>
      </c>
    </row>
    <row r="833" spans="1:3">
      <c r="A833" s="133" t="s">
        <v>537</v>
      </c>
      <c r="B833" s="134"/>
      <c r="C833" s="135">
        <v>2489</v>
      </c>
    </row>
    <row r="834" spans="1:3">
      <c r="A834" s="133" t="s">
        <v>538</v>
      </c>
      <c r="B834" s="134"/>
      <c r="C834" s="135">
        <v>3008</v>
      </c>
    </row>
    <row r="835" spans="1:3">
      <c r="A835" s="133" t="s">
        <v>539</v>
      </c>
      <c r="B835" s="134"/>
      <c r="C835" s="135">
        <v>3734</v>
      </c>
    </row>
    <row r="836" spans="1:3">
      <c r="A836" s="133" t="s">
        <v>540</v>
      </c>
      <c r="B836" s="134"/>
      <c r="C836" s="135">
        <v>1037</v>
      </c>
    </row>
    <row r="837" spans="1:3">
      <c r="A837" s="133" t="s">
        <v>541</v>
      </c>
      <c r="B837" s="134"/>
      <c r="C837" s="135">
        <v>1971</v>
      </c>
    </row>
    <row r="838" spans="1:3">
      <c r="A838" s="133" t="s">
        <v>542</v>
      </c>
      <c r="B838" s="134"/>
      <c r="C838" s="135">
        <v>1452</v>
      </c>
    </row>
    <row r="839" spans="1:3">
      <c r="A839" s="133" t="s">
        <v>543</v>
      </c>
      <c r="B839" s="134"/>
      <c r="C839" s="135">
        <v>1244</v>
      </c>
    </row>
    <row r="840" spans="1:3">
      <c r="A840" s="133" t="s">
        <v>544</v>
      </c>
      <c r="B840" s="134"/>
      <c r="C840" s="135">
        <v>1244</v>
      </c>
    </row>
    <row r="841" spans="1:3">
      <c r="A841" s="133" t="s">
        <v>545</v>
      </c>
      <c r="B841" s="134"/>
      <c r="C841" s="135">
        <v>1971</v>
      </c>
    </row>
    <row r="842" spans="1:3">
      <c r="A842" s="133" t="s">
        <v>546</v>
      </c>
      <c r="B842" s="134"/>
      <c r="C842" s="135">
        <v>2178</v>
      </c>
    </row>
    <row r="843" spans="1:3">
      <c r="A843" s="133" t="s">
        <v>547</v>
      </c>
      <c r="B843" s="134"/>
      <c r="C843" s="135">
        <v>2697</v>
      </c>
    </row>
    <row r="844" spans="1:3">
      <c r="A844" s="133" t="s">
        <v>548</v>
      </c>
      <c r="B844" s="134"/>
      <c r="C844" s="135">
        <v>3527</v>
      </c>
    </row>
    <row r="845" spans="1:3">
      <c r="A845" s="133" t="s">
        <v>549</v>
      </c>
      <c r="B845" s="134"/>
      <c r="C845" s="135">
        <v>3734</v>
      </c>
    </row>
    <row r="846" spans="1:3">
      <c r="A846" s="133" t="s">
        <v>550</v>
      </c>
      <c r="B846" s="134"/>
      <c r="C846" s="135">
        <v>4356</v>
      </c>
    </row>
    <row r="847" spans="1:3">
      <c r="A847" s="133" t="s">
        <v>551</v>
      </c>
      <c r="B847" s="134"/>
      <c r="C847" s="135">
        <v>4875</v>
      </c>
    </row>
    <row r="848" spans="1:3">
      <c r="A848" s="133" t="s">
        <v>552</v>
      </c>
      <c r="B848" s="134"/>
      <c r="C848" s="135">
        <v>6430</v>
      </c>
    </row>
    <row r="849" spans="1:4">
      <c r="A849" s="133" t="s">
        <v>982</v>
      </c>
      <c r="B849" s="134"/>
      <c r="C849" s="135">
        <v>2697</v>
      </c>
    </row>
    <row r="850" spans="1:4">
      <c r="A850" s="133" t="s">
        <v>553</v>
      </c>
      <c r="B850" s="134"/>
      <c r="C850" s="135">
        <v>16491</v>
      </c>
    </row>
    <row r="851" spans="1:4">
      <c r="A851" s="133" t="s">
        <v>554</v>
      </c>
      <c r="B851" s="134"/>
      <c r="C851" s="135">
        <v>5808</v>
      </c>
    </row>
    <row r="852" spans="1:4">
      <c r="A852" s="133" t="s">
        <v>555</v>
      </c>
      <c r="B852" s="134"/>
      <c r="C852" s="135">
        <v>6534</v>
      </c>
    </row>
    <row r="853" spans="1:4">
      <c r="A853" s="133" t="s">
        <v>556</v>
      </c>
      <c r="B853" s="134"/>
      <c r="C853" s="135">
        <v>8090</v>
      </c>
    </row>
    <row r="854" spans="1:4">
      <c r="A854" s="133" t="s">
        <v>1313</v>
      </c>
      <c r="B854" s="134"/>
      <c r="C854" s="135">
        <v>12239</v>
      </c>
    </row>
    <row r="855" spans="1:4">
      <c r="A855" s="133" t="s">
        <v>557</v>
      </c>
      <c r="B855" s="134"/>
      <c r="C855" s="135">
        <v>1971</v>
      </c>
    </row>
    <row r="856" spans="1:4">
      <c r="A856" s="133" t="s">
        <v>558</v>
      </c>
      <c r="B856" s="134"/>
      <c r="C856" s="135">
        <v>2282</v>
      </c>
      <c r="D856" s="125"/>
    </row>
    <row r="857" spans="1:4">
      <c r="A857" s="133" t="s">
        <v>559</v>
      </c>
      <c r="B857" s="134"/>
      <c r="C857" s="135">
        <v>2386</v>
      </c>
      <c r="D857" s="125"/>
    </row>
    <row r="858" spans="1:4">
      <c r="A858" s="133" t="s">
        <v>560</v>
      </c>
      <c r="B858" s="134"/>
      <c r="C858" s="135">
        <v>2489</v>
      </c>
      <c r="D858" s="125"/>
    </row>
    <row r="859" spans="1:4">
      <c r="A859" s="133" t="s">
        <v>561</v>
      </c>
      <c r="B859" s="134"/>
      <c r="C859" s="135">
        <v>2697</v>
      </c>
      <c r="D859" s="125"/>
    </row>
    <row r="860" spans="1:4">
      <c r="A860" s="133" t="s">
        <v>562</v>
      </c>
      <c r="B860" s="134"/>
      <c r="C860" s="135">
        <v>34228</v>
      </c>
      <c r="D860" s="125"/>
    </row>
    <row r="861" spans="1:4">
      <c r="A861" s="133" t="s">
        <v>563</v>
      </c>
      <c r="B861" s="134"/>
      <c r="C861" s="135">
        <v>17425</v>
      </c>
      <c r="D861" s="125"/>
    </row>
    <row r="862" spans="1:4">
      <c r="A862" s="133" t="s">
        <v>564</v>
      </c>
      <c r="B862" s="134"/>
      <c r="C862" s="135">
        <v>34643</v>
      </c>
      <c r="D862" s="125"/>
    </row>
    <row r="863" spans="1:4">
      <c r="A863" s="133" t="s">
        <v>1314</v>
      </c>
      <c r="B863" s="134"/>
      <c r="C863" s="135">
        <v>20744</v>
      </c>
    </row>
    <row r="864" spans="1:4">
      <c r="A864" s="133" t="s">
        <v>1315</v>
      </c>
      <c r="B864" s="134"/>
      <c r="C864" s="135">
        <v>20744</v>
      </c>
    </row>
    <row r="865" spans="1:4">
      <c r="A865" s="133" t="s">
        <v>565</v>
      </c>
      <c r="B865" s="134"/>
      <c r="C865" s="135">
        <v>31427</v>
      </c>
    </row>
    <row r="866" spans="1:4">
      <c r="A866" s="133" t="s">
        <v>566</v>
      </c>
      <c r="B866" s="134"/>
      <c r="C866" s="135">
        <v>48749</v>
      </c>
    </row>
    <row r="867" spans="1:4">
      <c r="A867" s="133" t="s">
        <v>567</v>
      </c>
      <c r="B867" s="134"/>
      <c r="C867" s="135">
        <v>1348</v>
      </c>
    </row>
    <row r="868" spans="1:4">
      <c r="A868" s="133" t="s">
        <v>568</v>
      </c>
      <c r="B868" s="134"/>
      <c r="C868" s="135">
        <v>1348</v>
      </c>
    </row>
    <row r="869" spans="1:4">
      <c r="A869" s="133" t="s">
        <v>569</v>
      </c>
      <c r="B869" s="134"/>
      <c r="C869" s="135">
        <v>519</v>
      </c>
    </row>
    <row r="870" spans="1:4">
      <c r="A870" s="133" t="s">
        <v>1316</v>
      </c>
      <c r="B870" s="134"/>
      <c r="C870" s="135">
        <v>1971</v>
      </c>
    </row>
    <row r="871" spans="1:4">
      <c r="A871" s="133" t="s">
        <v>570</v>
      </c>
      <c r="B871" s="134"/>
      <c r="C871" s="135">
        <v>19292</v>
      </c>
    </row>
    <row r="872" spans="1:4">
      <c r="A872" s="133" t="s">
        <v>571</v>
      </c>
      <c r="B872" s="134"/>
      <c r="C872" s="135">
        <v>24997</v>
      </c>
    </row>
    <row r="873" spans="1:4">
      <c r="A873" s="133" t="s">
        <v>572</v>
      </c>
      <c r="B873" s="134"/>
      <c r="C873" s="135">
        <v>33502</v>
      </c>
    </row>
    <row r="874" spans="1:4">
      <c r="A874" s="133" t="s">
        <v>573</v>
      </c>
      <c r="B874" s="134"/>
      <c r="C874" s="135">
        <v>50097</v>
      </c>
      <c r="D874" s="125"/>
    </row>
    <row r="875" spans="1:4">
      <c r="A875" s="133" t="s">
        <v>574</v>
      </c>
      <c r="B875" s="134"/>
      <c r="C875" s="135">
        <v>57980</v>
      </c>
      <c r="D875" s="125"/>
    </row>
    <row r="876" spans="1:4">
      <c r="A876" s="133" t="s">
        <v>575</v>
      </c>
      <c r="B876" s="134"/>
      <c r="C876" s="135">
        <v>3631</v>
      </c>
      <c r="D876" s="125"/>
    </row>
    <row r="877" spans="1:4">
      <c r="A877" s="133" t="s">
        <v>576</v>
      </c>
      <c r="B877" s="134"/>
      <c r="C877" s="135">
        <v>6742</v>
      </c>
      <c r="D877" s="125"/>
    </row>
    <row r="878" spans="1:4">
      <c r="A878" s="133" t="s">
        <v>577</v>
      </c>
      <c r="B878" s="134"/>
      <c r="C878" s="135">
        <v>8194</v>
      </c>
      <c r="D878" s="125"/>
    </row>
    <row r="879" spans="1:4">
      <c r="A879" s="133" t="s">
        <v>578</v>
      </c>
      <c r="B879" s="134"/>
      <c r="C879" s="135">
        <v>3008</v>
      </c>
      <c r="D879" s="125"/>
    </row>
    <row r="880" spans="1:4">
      <c r="A880" s="133" t="s">
        <v>579</v>
      </c>
      <c r="B880" s="134"/>
      <c r="C880" s="135">
        <v>11202</v>
      </c>
    </row>
    <row r="881" spans="1:3">
      <c r="A881" s="133" t="s">
        <v>580</v>
      </c>
      <c r="B881" s="134"/>
      <c r="C881" s="135">
        <v>3216</v>
      </c>
    </row>
    <row r="882" spans="1:3">
      <c r="A882" s="133" t="s">
        <v>581</v>
      </c>
      <c r="B882" s="134"/>
      <c r="C882" s="135">
        <v>1037</v>
      </c>
    </row>
    <row r="883" spans="1:3">
      <c r="A883" s="133" t="s">
        <v>582</v>
      </c>
      <c r="B883" s="134"/>
      <c r="C883" s="135">
        <v>5912</v>
      </c>
    </row>
    <row r="884" spans="1:3">
      <c r="A884" s="133" t="s">
        <v>583</v>
      </c>
      <c r="B884" s="134"/>
      <c r="C884" s="135">
        <v>8817</v>
      </c>
    </row>
    <row r="885" spans="1:3">
      <c r="A885" s="133" t="s">
        <v>983</v>
      </c>
      <c r="B885" s="134"/>
      <c r="C885" s="135">
        <v>10061</v>
      </c>
    </row>
    <row r="886" spans="1:3">
      <c r="A886" s="133" t="s">
        <v>584</v>
      </c>
      <c r="B886" s="134"/>
      <c r="C886" s="135">
        <v>830</v>
      </c>
    </row>
    <row r="887" spans="1:3">
      <c r="A887" s="133" t="s">
        <v>585</v>
      </c>
      <c r="B887" s="134"/>
      <c r="C887" s="135">
        <v>1244</v>
      </c>
    </row>
    <row r="888" spans="1:3">
      <c r="A888" s="133" t="s">
        <v>1317</v>
      </c>
      <c r="B888" s="134"/>
      <c r="C888" s="135">
        <v>1244</v>
      </c>
    </row>
    <row r="889" spans="1:3">
      <c r="A889" s="133" t="s">
        <v>586</v>
      </c>
      <c r="B889" s="134"/>
      <c r="C889" s="135">
        <v>830</v>
      </c>
    </row>
    <row r="890" spans="1:3">
      <c r="A890" s="133" t="s">
        <v>587</v>
      </c>
      <c r="B890" s="134"/>
      <c r="C890" s="135">
        <v>13277</v>
      </c>
    </row>
    <row r="891" spans="1:3">
      <c r="A891" s="133" t="s">
        <v>588</v>
      </c>
      <c r="B891" s="134"/>
      <c r="C891" s="135">
        <v>16077</v>
      </c>
    </row>
    <row r="892" spans="1:3">
      <c r="A892" s="133" t="s">
        <v>589</v>
      </c>
      <c r="B892" s="134"/>
      <c r="C892" s="135">
        <v>27901</v>
      </c>
    </row>
    <row r="893" spans="1:3">
      <c r="A893" s="133" t="s">
        <v>590</v>
      </c>
      <c r="B893" s="134"/>
      <c r="C893" s="135">
        <v>18255</v>
      </c>
    </row>
    <row r="894" spans="1:3">
      <c r="A894" s="133" t="s">
        <v>591</v>
      </c>
      <c r="B894" s="134"/>
      <c r="C894" s="135">
        <v>33087</v>
      </c>
    </row>
    <row r="895" spans="1:3">
      <c r="A895" s="133" t="s">
        <v>592</v>
      </c>
      <c r="B895" s="134"/>
      <c r="C895" s="135">
        <v>27279</v>
      </c>
    </row>
    <row r="896" spans="1:3">
      <c r="A896" s="133" t="s">
        <v>593</v>
      </c>
      <c r="B896" s="134"/>
      <c r="C896" s="135">
        <v>44496</v>
      </c>
    </row>
    <row r="897" spans="1:3">
      <c r="A897" s="133" t="s">
        <v>594</v>
      </c>
      <c r="B897" s="134"/>
      <c r="C897" s="135">
        <v>36333</v>
      </c>
    </row>
    <row r="898" spans="1:3">
      <c r="A898" s="133" t="s">
        <v>595</v>
      </c>
      <c r="B898" s="134"/>
      <c r="C898" s="135">
        <v>38437</v>
      </c>
    </row>
    <row r="899" spans="1:3">
      <c r="A899" s="133" t="s">
        <v>596</v>
      </c>
      <c r="B899" s="134"/>
      <c r="C899" s="135">
        <v>45859</v>
      </c>
    </row>
    <row r="900" spans="1:3">
      <c r="A900" s="133" t="s">
        <v>597</v>
      </c>
      <c r="B900" s="134"/>
      <c r="C900" s="135">
        <v>48850</v>
      </c>
    </row>
    <row r="901" spans="1:3">
      <c r="A901" s="133" t="s">
        <v>598</v>
      </c>
      <c r="B901" s="134"/>
      <c r="C901" s="135">
        <v>55496</v>
      </c>
    </row>
    <row r="902" spans="1:3">
      <c r="A902" s="133" t="s">
        <v>599</v>
      </c>
      <c r="B902" s="134"/>
      <c r="C902" s="135">
        <v>44973</v>
      </c>
    </row>
    <row r="903" spans="1:3">
      <c r="A903" s="133" t="s">
        <v>600</v>
      </c>
      <c r="B903" s="134"/>
      <c r="C903" s="135">
        <v>12849</v>
      </c>
    </row>
    <row r="904" spans="1:3">
      <c r="A904" s="133" t="s">
        <v>601</v>
      </c>
      <c r="B904" s="134"/>
      <c r="C904" s="135">
        <v>44640</v>
      </c>
    </row>
    <row r="905" spans="1:3">
      <c r="A905" s="133" t="s">
        <v>602</v>
      </c>
      <c r="B905" s="134"/>
      <c r="C905" s="135">
        <v>9083</v>
      </c>
    </row>
    <row r="906" spans="1:3">
      <c r="A906" s="133" t="s">
        <v>603</v>
      </c>
      <c r="B906" s="134"/>
      <c r="C906" s="135">
        <v>6757</v>
      </c>
    </row>
    <row r="907" spans="1:3">
      <c r="A907" s="133" t="s">
        <v>604</v>
      </c>
      <c r="B907" s="134"/>
      <c r="C907" s="135">
        <v>8197</v>
      </c>
    </row>
    <row r="908" spans="1:3">
      <c r="A908" s="133" t="s">
        <v>605</v>
      </c>
      <c r="B908" s="134"/>
      <c r="C908" s="135">
        <v>7200</v>
      </c>
    </row>
    <row r="909" spans="1:3">
      <c r="A909" s="133" t="s">
        <v>606</v>
      </c>
      <c r="B909" s="134"/>
      <c r="C909" s="135">
        <v>11631</v>
      </c>
    </row>
    <row r="910" spans="1:3">
      <c r="A910" s="133" t="s">
        <v>607</v>
      </c>
      <c r="B910" s="134"/>
      <c r="C910" s="135">
        <v>16726</v>
      </c>
    </row>
    <row r="911" spans="1:3">
      <c r="A911" s="133" t="s">
        <v>608</v>
      </c>
      <c r="B911" s="134"/>
      <c r="C911" s="135">
        <v>7643</v>
      </c>
    </row>
    <row r="912" spans="1:3">
      <c r="A912" s="133" t="s">
        <v>609</v>
      </c>
      <c r="B912" s="134"/>
      <c r="C912" s="135">
        <v>5317</v>
      </c>
    </row>
    <row r="913" spans="1:3">
      <c r="A913" s="133" t="s">
        <v>27</v>
      </c>
      <c r="B913" s="134"/>
      <c r="C913" s="135">
        <v>7865</v>
      </c>
    </row>
    <row r="914" spans="1:3">
      <c r="A914" s="133" t="s">
        <v>610</v>
      </c>
      <c r="B914" s="134"/>
      <c r="C914" s="135">
        <v>4985</v>
      </c>
    </row>
    <row r="915" spans="1:3">
      <c r="A915" s="133" t="s">
        <v>28</v>
      </c>
      <c r="B915" s="134"/>
      <c r="C915" s="135">
        <v>5206</v>
      </c>
    </row>
    <row r="916" spans="1:3">
      <c r="A916" s="133" t="s">
        <v>29</v>
      </c>
      <c r="B916" s="134"/>
      <c r="C916" s="135">
        <v>4763</v>
      </c>
    </row>
    <row r="917" spans="1:3">
      <c r="A917" s="133" t="s">
        <v>30</v>
      </c>
      <c r="B917" s="134"/>
      <c r="C917" s="135">
        <v>5760</v>
      </c>
    </row>
    <row r="918" spans="1:3">
      <c r="A918" s="133" t="s">
        <v>611</v>
      </c>
      <c r="B918" s="134"/>
      <c r="C918" s="135">
        <v>2215</v>
      </c>
    </row>
    <row r="919" spans="1:3">
      <c r="A919" s="133" t="s">
        <v>612</v>
      </c>
      <c r="B919" s="134"/>
      <c r="C919" s="135">
        <v>3766</v>
      </c>
    </row>
    <row r="920" spans="1:3">
      <c r="A920" s="133" t="s">
        <v>613</v>
      </c>
      <c r="B920" s="134"/>
      <c r="C920" s="135">
        <v>7643</v>
      </c>
    </row>
    <row r="921" spans="1:3">
      <c r="A921" s="133" t="s">
        <v>883</v>
      </c>
      <c r="B921" s="134"/>
      <c r="C921" s="135">
        <v>11077</v>
      </c>
    </row>
    <row r="922" spans="1:3">
      <c r="A922" s="133" t="s">
        <v>614</v>
      </c>
      <c r="B922" s="134"/>
      <c r="C922" s="135">
        <v>38216</v>
      </c>
    </row>
    <row r="923" spans="1:3">
      <c r="A923" s="133" t="s">
        <v>615</v>
      </c>
      <c r="B923" s="134"/>
      <c r="C923" s="135">
        <v>15840</v>
      </c>
    </row>
    <row r="924" spans="1:3">
      <c r="A924" s="133" t="s">
        <v>616</v>
      </c>
      <c r="B924" s="134"/>
      <c r="C924" s="135">
        <v>22376</v>
      </c>
    </row>
    <row r="925" spans="1:3">
      <c r="A925" s="133" t="s">
        <v>617</v>
      </c>
      <c r="B925" s="134"/>
      <c r="C925" s="135">
        <v>23926</v>
      </c>
    </row>
    <row r="926" spans="1:3">
      <c r="A926" s="133" t="s">
        <v>618</v>
      </c>
      <c r="B926" s="134"/>
      <c r="C926" s="135">
        <v>8419</v>
      </c>
    </row>
    <row r="927" spans="1:3">
      <c r="A927" s="133" t="s">
        <v>619</v>
      </c>
      <c r="B927" s="134"/>
      <c r="C927" s="135">
        <v>13735</v>
      </c>
    </row>
    <row r="928" spans="1:3">
      <c r="A928" s="133" t="s">
        <v>620</v>
      </c>
      <c r="B928" s="134"/>
      <c r="C928" s="135">
        <v>8197</v>
      </c>
    </row>
    <row r="929" spans="1:3">
      <c r="A929" s="133" t="s">
        <v>621</v>
      </c>
      <c r="B929" s="134"/>
      <c r="C929" s="135">
        <v>6203</v>
      </c>
    </row>
    <row r="930" spans="1:3">
      <c r="A930" s="133" t="s">
        <v>622</v>
      </c>
      <c r="B930" s="134"/>
      <c r="C930" s="135">
        <v>40099</v>
      </c>
    </row>
    <row r="931" spans="1:3">
      <c r="A931" s="133" t="s">
        <v>623</v>
      </c>
      <c r="B931" s="134"/>
      <c r="C931" s="135">
        <v>107225</v>
      </c>
    </row>
    <row r="932" spans="1:3">
      <c r="A932" s="133" t="s">
        <v>624</v>
      </c>
      <c r="B932" s="134"/>
      <c r="C932" s="135">
        <v>121404</v>
      </c>
    </row>
    <row r="933" spans="1:3">
      <c r="A933" s="133" t="s">
        <v>625</v>
      </c>
      <c r="B933" s="134"/>
      <c r="C933" s="135">
        <v>78868</v>
      </c>
    </row>
    <row r="934" spans="1:3">
      <c r="A934" s="133" t="s">
        <v>626</v>
      </c>
      <c r="B934" s="134"/>
      <c r="C934" s="135">
        <v>93047</v>
      </c>
    </row>
    <row r="935" spans="1:3">
      <c r="A935" s="133" t="s">
        <v>627</v>
      </c>
      <c r="B935" s="134"/>
      <c r="C935" s="135">
        <v>35557</v>
      </c>
    </row>
    <row r="936" spans="1:3">
      <c r="A936" s="133" t="s">
        <v>628</v>
      </c>
      <c r="B936" s="134"/>
      <c r="C936" s="135">
        <v>40099</v>
      </c>
    </row>
    <row r="937" spans="1:3">
      <c r="A937" s="133" t="s">
        <v>629</v>
      </c>
      <c r="B937" s="134"/>
      <c r="C937" s="135">
        <v>9748</v>
      </c>
    </row>
    <row r="938" spans="1:3">
      <c r="A938" s="133" t="s">
        <v>630</v>
      </c>
      <c r="B938" s="134"/>
      <c r="C938" s="135">
        <v>72554</v>
      </c>
    </row>
    <row r="939" spans="1:3">
      <c r="A939" s="133" t="s">
        <v>631</v>
      </c>
      <c r="B939" s="134"/>
      <c r="C939" s="135">
        <v>92714</v>
      </c>
    </row>
    <row r="940" spans="1:3">
      <c r="A940" s="133" t="s">
        <v>632</v>
      </c>
      <c r="B940" s="134"/>
      <c r="C940" s="135">
        <v>74659</v>
      </c>
    </row>
    <row r="941" spans="1:3">
      <c r="A941" s="133" t="s">
        <v>633</v>
      </c>
      <c r="B941" s="134"/>
      <c r="C941" s="135">
        <v>56936</v>
      </c>
    </row>
    <row r="942" spans="1:3">
      <c r="A942" s="133" t="s">
        <v>634</v>
      </c>
      <c r="B942" s="134"/>
      <c r="C942" s="135">
        <v>56936</v>
      </c>
    </row>
    <row r="943" spans="1:3">
      <c r="A943" s="133" t="s">
        <v>635</v>
      </c>
      <c r="B943" s="134"/>
      <c r="C943" s="135">
        <v>3988</v>
      </c>
    </row>
    <row r="944" spans="1:3">
      <c r="A944" s="133" t="s">
        <v>636</v>
      </c>
      <c r="B944" s="134"/>
      <c r="C944" s="135">
        <v>50954</v>
      </c>
    </row>
    <row r="945" spans="1:3">
      <c r="A945" s="133" t="s">
        <v>637</v>
      </c>
      <c r="B945" s="134"/>
      <c r="C945" s="135">
        <v>18166</v>
      </c>
    </row>
    <row r="946" spans="1:3">
      <c r="A946" s="133" t="s">
        <v>638</v>
      </c>
      <c r="B946" s="134"/>
      <c r="C946" s="135">
        <v>7643</v>
      </c>
    </row>
    <row r="947" spans="1:3">
      <c r="A947" s="133" t="s">
        <v>639</v>
      </c>
      <c r="B947" s="134"/>
      <c r="C947" s="135">
        <v>20160</v>
      </c>
    </row>
    <row r="948" spans="1:3">
      <c r="A948" s="133" t="s">
        <v>640</v>
      </c>
      <c r="B948" s="134"/>
      <c r="C948" s="135">
        <v>11299</v>
      </c>
    </row>
    <row r="949" spans="1:3">
      <c r="A949" s="133" t="s">
        <v>641</v>
      </c>
      <c r="B949" s="134"/>
      <c r="C949" s="135">
        <v>32456</v>
      </c>
    </row>
    <row r="950" spans="1:3">
      <c r="A950" s="133" t="s">
        <v>642</v>
      </c>
      <c r="B950" s="134"/>
      <c r="C950" s="135">
        <v>7422</v>
      </c>
    </row>
    <row r="951" spans="1:3">
      <c r="A951" s="133" t="s">
        <v>643</v>
      </c>
      <c r="B951" s="134"/>
      <c r="C951" s="135">
        <v>7422</v>
      </c>
    </row>
    <row r="952" spans="1:3">
      <c r="A952" s="133" t="s">
        <v>644</v>
      </c>
      <c r="B952" s="134"/>
      <c r="C952" s="135">
        <v>7422</v>
      </c>
    </row>
    <row r="953" spans="1:3">
      <c r="A953" s="133" t="s">
        <v>645</v>
      </c>
      <c r="B953" s="134"/>
      <c r="C953" s="135">
        <v>12295</v>
      </c>
    </row>
    <row r="954" spans="1:3">
      <c r="A954" s="133" t="s">
        <v>646</v>
      </c>
      <c r="B954" s="134"/>
      <c r="C954" s="135">
        <v>8751</v>
      </c>
    </row>
    <row r="955" spans="1:3">
      <c r="A955" s="133" t="s">
        <v>647</v>
      </c>
      <c r="B955" s="134"/>
      <c r="C955" s="135">
        <v>15175</v>
      </c>
    </row>
    <row r="956" spans="1:3">
      <c r="A956" s="133" t="s">
        <v>648</v>
      </c>
      <c r="B956" s="134"/>
      <c r="C956" s="135">
        <v>6314</v>
      </c>
    </row>
    <row r="957" spans="1:3">
      <c r="A957" s="133" t="s">
        <v>649</v>
      </c>
      <c r="B957" s="134"/>
      <c r="C957" s="135">
        <v>19274</v>
      </c>
    </row>
    <row r="958" spans="1:3">
      <c r="A958" s="133" t="s">
        <v>650</v>
      </c>
      <c r="B958" s="134"/>
      <c r="C958" s="135">
        <v>12960</v>
      </c>
    </row>
    <row r="959" spans="1:3">
      <c r="A959" s="133" t="s">
        <v>651</v>
      </c>
      <c r="B959" s="134"/>
      <c r="C959" s="135">
        <v>8419</v>
      </c>
    </row>
    <row r="960" spans="1:3">
      <c r="A960" s="133" t="s">
        <v>652</v>
      </c>
      <c r="B960" s="134"/>
      <c r="C960" s="135">
        <v>16837</v>
      </c>
    </row>
    <row r="961" spans="1:3">
      <c r="A961" s="133" t="s">
        <v>653</v>
      </c>
      <c r="B961" s="134"/>
      <c r="C961" s="135">
        <v>9748</v>
      </c>
    </row>
    <row r="962" spans="1:3">
      <c r="A962" s="133" t="s">
        <v>654</v>
      </c>
      <c r="B962" s="134"/>
      <c r="C962" s="135">
        <v>21046</v>
      </c>
    </row>
    <row r="963" spans="1:3">
      <c r="A963" s="133" t="s">
        <v>655</v>
      </c>
      <c r="B963" s="134"/>
      <c r="C963" s="135">
        <v>15508</v>
      </c>
    </row>
    <row r="964" spans="1:3">
      <c r="A964" s="133" t="s">
        <v>656</v>
      </c>
      <c r="B964" s="134"/>
      <c r="C964" s="135">
        <v>28911</v>
      </c>
    </row>
    <row r="965" spans="1:3">
      <c r="A965" s="133" t="s">
        <v>657</v>
      </c>
      <c r="B965" s="134"/>
      <c r="C965" s="135">
        <v>21822</v>
      </c>
    </row>
    <row r="966" spans="1:3">
      <c r="A966" s="133" t="s">
        <v>658</v>
      </c>
      <c r="B966" s="134"/>
      <c r="C966" s="135">
        <v>9194</v>
      </c>
    </row>
    <row r="967" spans="1:3">
      <c r="A967" s="133" t="s">
        <v>659</v>
      </c>
      <c r="B967" s="134"/>
      <c r="C967" s="135">
        <v>7975</v>
      </c>
    </row>
    <row r="968" spans="1:3">
      <c r="A968" s="133" t="s">
        <v>660</v>
      </c>
      <c r="B968" s="134"/>
      <c r="C968" s="135">
        <v>5428</v>
      </c>
    </row>
    <row r="969" spans="1:3">
      <c r="A969" s="133" t="s">
        <v>661</v>
      </c>
      <c r="B969" s="134"/>
      <c r="C969" s="135">
        <v>3102</v>
      </c>
    </row>
    <row r="970" spans="1:3">
      <c r="A970" s="133" t="s">
        <v>662</v>
      </c>
      <c r="B970" s="134"/>
      <c r="C970" s="135">
        <v>17169</v>
      </c>
    </row>
    <row r="971" spans="1:3">
      <c r="A971" s="133" t="s">
        <v>663</v>
      </c>
      <c r="B971" s="134"/>
      <c r="C971" s="135">
        <v>1218</v>
      </c>
    </row>
    <row r="972" spans="1:3">
      <c r="A972" s="133" t="s">
        <v>664</v>
      </c>
      <c r="B972" s="134"/>
      <c r="C972" s="135">
        <v>4209</v>
      </c>
    </row>
    <row r="973" spans="1:3">
      <c r="A973" s="133" t="s">
        <v>665</v>
      </c>
      <c r="B973" s="134"/>
      <c r="C973" s="135">
        <v>4431</v>
      </c>
    </row>
    <row r="974" spans="1:3">
      <c r="A974" s="133" t="s">
        <v>666</v>
      </c>
      <c r="B974" s="134"/>
      <c r="C974" s="135">
        <v>8197</v>
      </c>
    </row>
    <row r="975" spans="1:3">
      <c r="A975" s="133" t="s">
        <v>667</v>
      </c>
      <c r="B975" s="134"/>
      <c r="C975" s="135">
        <v>6425</v>
      </c>
    </row>
    <row r="976" spans="1:3">
      <c r="A976" s="133" t="s">
        <v>668</v>
      </c>
      <c r="B976" s="134"/>
      <c r="C976" s="135">
        <v>5317</v>
      </c>
    </row>
    <row r="977" spans="1:3">
      <c r="A977" s="133" t="s">
        <v>669</v>
      </c>
      <c r="B977" s="134"/>
      <c r="C977" s="135">
        <v>12965</v>
      </c>
    </row>
    <row r="978" spans="1:3">
      <c r="A978" s="133" t="s">
        <v>670</v>
      </c>
      <c r="B978" s="134"/>
      <c r="C978" s="135">
        <v>14521</v>
      </c>
    </row>
    <row r="979" spans="1:3">
      <c r="A979" s="133" t="s">
        <v>881</v>
      </c>
      <c r="B979" s="134"/>
      <c r="C979" s="135">
        <v>5539</v>
      </c>
    </row>
    <row r="980" spans="1:3">
      <c r="A980" s="133" t="s">
        <v>671</v>
      </c>
      <c r="B980" s="134"/>
      <c r="C980" s="135">
        <v>3655</v>
      </c>
    </row>
    <row r="981" spans="1:3">
      <c r="A981" s="133" t="s">
        <v>984</v>
      </c>
      <c r="B981" s="134"/>
      <c r="C981" s="135">
        <v>7643</v>
      </c>
    </row>
    <row r="982" spans="1:3">
      <c r="A982" s="133" t="s">
        <v>1009</v>
      </c>
      <c r="B982" s="134"/>
      <c r="C982" s="135">
        <v>7643</v>
      </c>
    </row>
    <row r="983" spans="1:3">
      <c r="A983" s="133" t="s">
        <v>31</v>
      </c>
      <c r="B983" s="134"/>
      <c r="C983" s="135">
        <v>3434</v>
      </c>
    </row>
    <row r="984" spans="1:3">
      <c r="A984" s="133" t="s">
        <v>672</v>
      </c>
      <c r="B984" s="134"/>
      <c r="C984" s="135">
        <v>3545</v>
      </c>
    </row>
    <row r="985" spans="1:3">
      <c r="A985" s="133" t="s">
        <v>673</v>
      </c>
      <c r="B985" s="134"/>
      <c r="C985" s="135">
        <v>12628</v>
      </c>
    </row>
    <row r="986" spans="1:3">
      <c r="A986" s="133" t="s">
        <v>674</v>
      </c>
      <c r="B986" s="134"/>
      <c r="C986" s="135">
        <v>3323</v>
      </c>
    </row>
    <row r="987" spans="1:3">
      <c r="A987" s="133" t="s">
        <v>675</v>
      </c>
      <c r="B987" s="134"/>
      <c r="C987" s="135">
        <v>4209</v>
      </c>
    </row>
    <row r="988" spans="1:3">
      <c r="A988" s="133" t="s">
        <v>676</v>
      </c>
      <c r="B988" s="134"/>
      <c r="C988" s="135">
        <v>3877</v>
      </c>
    </row>
    <row r="989" spans="1:3">
      <c r="A989" s="133" t="s">
        <v>677</v>
      </c>
      <c r="B989" s="134"/>
      <c r="C989" s="135">
        <v>7089</v>
      </c>
    </row>
    <row r="990" spans="1:3">
      <c r="A990" s="133" t="s">
        <v>678</v>
      </c>
      <c r="B990" s="134"/>
      <c r="C990" s="135">
        <v>5206</v>
      </c>
    </row>
    <row r="991" spans="1:3">
      <c r="A991" s="133" t="s">
        <v>679</v>
      </c>
      <c r="B991" s="134"/>
      <c r="C991" s="135">
        <v>11077</v>
      </c>
    </row>
    <row r="992" spans="1:3">
      <c r="A992" s="133" t="s">
        <v>680</v>
      </c>
      <c r="B992" s="134"/>
      <c r="C992" s="135">
        <v>9415</v>
      </c>
    </row>
    <row r="993" spans="1:3">
      <c r="A993" s="133" t="s">
        <v>681</v>
      </c>
      <c r="B993" s="134"/>
      <c r="C993" s="135">
        <v>3877</v>
      </c>
    </row>
    <row r="994" spans="1:3">
      <c r="A994" s="133" t="s">
        <v>682</v>
      </c>
      <c r="B994" s="134"/>
      <c r="C994" s="135">
        <v>11963</v>
      </c>
    </row>
    <row r="995" spans="1:3">
      <c r="A995" s="133" t="s">
        <v>683</v>
      </c>
      <c r="B995" s="134"/>
      <c r="C995" s="135">
        <v>9415</v>
      </c>
    </row>
    <row r="996" spans="1:3">
      <c r="A996" s="133" t="s">
        <v>684</v>
      </c>
      <c r="B996" s="134"/>
      <c r="C996" s="135">
        <v>9415</v>
      </c>
    </row>
    <row r="997" spans="1:3">
      <c r="A997" s="133" t="s">
        <v>685</v>
      </c>
      <c r="B997" s="134"/>
      <c r="C997" s="135">
        <v>12185</v>
      </c>
    </row>
    <row r="998" spans="1:3">
      <c r="A998" s="133" t="s">
        <v>686</v>
      </c>
      <c r="B998" s="134"/>
      <c r="C998" s="135">
        <v>10191</v>
      </c>
    </row>
    <row r="999" spans="1:3">
      <c r="A999" s="133" t="s">
        <v>687</v>
      </c>
      <c r="B999" s="134"/>
      <c r="C999" s="135">
        <v>1772</v>
      </c>
    </row>
    <row r="1000" spans="1:3">
      <c r="A1000" s="133" t="s">
        <v>1318</v>
      </c>
      <c r="B1000" s="134"/>
      <c r="C1000" s="135">
        <v>4985</v>
      </c>
    </row>
    <row r="1001" spans="1:3">
      <c r="A1001" s="133" t="s">
        <v>688</v>
      </c>
      <c r="B1001" s="134"/>
      <c r="C1001" s="135">
        <v>11077</v>
      </c>
    </row>
    <row r="1002" spans="1:3">
      <c r="A1002" s="133" t="s">
        <v>689</v>
      </c>
      <c r="B1002" s="134"/>
      <c r="C1002" s="135">
        <v>9194</v>
      </c>
    </row>
    <row r="1003" spans="1:3">
      <c r="A1003" s="133" t="s">
        <v>690</v>
      </c>
      <c r="B1003" s="134"/>
      <c r="C1003" s="135">
        <v>9415</v>
      </c>
    </row>
    <row r="1004" spans="1:3">
      <c r="A1004" s="133" t="s">
        <v>691</v>
      </c>
      <c r="B1004" s="134"/>
      <c r="C1004" s="135">
        <v>10302</v>
      </c>
    </row>
    <row r="1005" spans="1:3">
      <c r="A1005" s="133" t="s">
        <v>1319</v>
      </c>
      <c r="B1005" s="134"/>
      <c r="C1005" s="135">
        <v>10302</v>
      </c>
    </row>
    <row r="1006" spans="1:3">
      <c r="A1006" s="133" t="s">
        <v>1320</v>
      </c>
      <c r="B1006" s="134"/>
      <c r="C1006" s="135">
        <v>3655</v>
      </c>
    </row>
    <row r="1007" spans="1:3">
      <c r="A1007" s="133" t="s">
        <v>692</v>
      </c>
      <c r="B1007" s="134"/>
      <c r="C1007" s="135">
        <v>22486</v>
      </c>
    </row>
    <row r="1008" spans="1:3">
      <c r="A1008" s="133" t="s">
        <v>693</v>
      </c>
      <c r="B1008" s="134"/>
      <c r="C1008" s="135">
        <v>22486</v>
      </c>
    </row>
    <row r="1009" spans="1:3">
      <c r="A1009" s="133" t="s">
        <v>694</v>
      </c>
      <c r="B1009" s="134"/>
      <c r="C1009" s="135">
        <v>23483</v>
      </c>
    </row>
    <row r="1010" spans="1:3">
      <c r="A1010" s="133" t="s">
        <v>695</v>
      </c>
      <c r="B1010" s="134"/>
      <c r="C1010" s="135">
        <v>9859</v>
      </c>
    </row>
    <row r="1011" spans="1:3">
      <c r="A1011" s="133" t="s">
        <v>696</v>
      </c>
      <c r="B1011" s="134"/>
      <c r="C1011" s="135">
        <v>10745</v>
      </c>
    </row>
    <row r="1012" spans="1:3">
      <c r="A1012" s="133" t="s">
        <v>697</v>
      </c>
      <c r="B1012" s="134"/>
      <c r="C1012" s="135">
        <v>13071</v>
      </c>
    </row>
    <row r="1013" spans="1:3">
      <c r="A1013" s="133" t="s">
        <v>698</v>
      </c>
      <c r="B1013" s="134"/>
      <c r="C1013" s="135">
        <v>8751</v>
      </c>
    </row>
    <row r="1014" spans="1:3">
      <c r="A1014" s="133" t="s">
        <v>699</v>
      </c>
      <c r="B1014" s="134"/>
      <c r="C1014" s="135">
        <v>10634</v>
      </c>
    </row>
    <row r="1015" spans="1:3">
      <c r="A1015" s="133" t="s">
        <v>700</v>
      </c>
      <c r="B1015" s="134"/>
      <c r="C1015" s="135">
        <v>9194</v>
      </c>
    </row>
    <row r="1016" spans="1:3">
      <c r="A1016" s="133" t="s">
        <v>701</v>
      </c>
      <c r="B1016" s="134"/>
      <c r="C1016" s="135">
        <v>3988</v>
      </c>
    </row>
    <row r="1017" spans="1:3">
      <c r="A1017" s="133" t="s">
        <v>702</v>
      </c>
      <c r="B1017" s="134"/>
      <c r="C1017" s="135">
        <v>8419</v>
      </c>
    </row>
    <row r="1018" spans="1:3">
      <c r="A1018" s="133" t="s">
        <v>703</v>
      </c>
      <c r="B1018" s="134"/>
      <c r="C1018" s="135">
        <v>11963</v>
      </c>
    </row>
    <row r="1019" spans="1:3">
      <c r="A1019" s="133" t="s">
        <v>704</v>
      </c>
      <c r="B1019" s="134"/>
      <c r="C1019" s="135">
        <v>11963</v>
      </c>
    </row>
    <row r="1020" spans="1:3">
      <c r="A1020" s="133" t="s">
        <v>705</v>
      </c>
      <c r="B1020" s="134"/>
      <c r="C1020" s="135">
        <v>18388</v>
      </c>
    </row>
    <row r="1021" spans="1:3">
      <c r="A1021" s="133" t="s">
        <v>706</v>
      </c>
      <c r="B1021" s="134"/>
      <c r="C1021" s="135">
        <v>8194</v>
      </c>
    </row>
    <row r="1022" spans="1:3">
      <c r="A1022" s="133" t="s">
        <v>707</v>
      </c>
      <c r="B1022" s="134"/>
      <c r="C1022" s="135">
        <v>3838</v>
      </c>
    </row>
    <row r="1023" spans="1:3">
      <c r="A1023" s="133" t="s">
        <v>708</v>
      </c>
      <c r="B1023" s="134"/>
      <c r="C1023" s="135">
        <v>5290</v>
      </c>
    </row>
    <row r="1024" spans="1:3">
      <c r="A1024" s="133" t="s">
        <v>709</v>
      </c>
      <c r="B1024" s="134"/>
      <c r="C1024" s="135">
        <v>7260</v>
      </c>
    </row>
    <row r="1025" spans="1:3">
      <c r="A1025" s="133" t="s">
        <v>710</v>
      </c>
      <c r="B1025" s="134"/>
      <c r="C1025" s="135">
        <v>8817</v>
      </c>
    </row>
    <row r="1026" spans="1:3">
      <c r="A1026" s="133" t="s">
        <v>711</v>
      </c>
      <c r="B1026" s="134"/>
      <c r="C1026" s="135">
        <v>7053</v>
      </c>
    </row>
    <row r="1027" spans="1:3">
      <c r="A1027" s="133" t="s">
        <v>712</v>
      </c>
      <c r="B1027" s="134"/>
      <c r="C1027" s="135">
        <v>5497</v>
      </c>
    </row>
    <row r="1028" spans="1:3">
      <c r="A1028" s="133" t="s">
        <v>713</v>
      </c>
      <c r="B1028" s="134"/>
      <c r="C1028" s="135">
        <v>9231</v>
      </c>
    </row>
    <row r="1029" spans="1:3">
      <c r="A1029" s="133" t="s">
        <v>714</v>
      </c>
      <c r="B1029" s="134"/>
      <c r="C1029" s="135">
        <v>7468</v>
      </c>
    </row>
    <row r="1030" spans="1:3">
      <c r="A1030" s="133" t="s">
        <v>715</v>
      </c>
      <c r="B1030" s="134"/>
      <c r="C1030" s="135">
        <v>10683</v>
      </c>
    </row>
    <row r="1031" spans="1:3">
      <c r="A1031" s="133" t="s">
        <v>716</v>
      </c>
      <c r="B1031" s="134"/>
      <c r="C1031" s="135">
        <v>9024</v>
      </c>
    </row>
    <row r="1032" spans="1:3">
      <c r="A1032" s="133" t="s">
        <v>717</v>
      </c>
      <c r="B1032" s="134"/>
      <c r="C1032" s="135">
        <v>3216</v>
      </c>
    </row>
    <row r="1033" spans="1:3">
      <c r="A1033" s="133" t="s">
        <v>718</v>
      </c>
      <c r="B1033" s="134"/>
      <c r="C1033" s="135">
        <v>3216</v>
      </c>
    </row>
    <row r="1034" spans="1:3">
      <c r="A1034" s="133" t="s">
        <v>719</v>
      </c>
      <c r="B1034" s="134"/>
      <c r="C1034" s="135">
        <v>4460</v>
      </c>
    </row>
    <row r="1035" spans="1:3">
      <c r="A1035" s="133" t="s">
        <v>720</v>
      </c>
      <c r="B1035" s="134"/>
      <c r="C1035" s="135">
        <v>4564</v>
      </c>
    </row>
    <row r="1036" spans="1:3">
      <c r="A1036" s="133" t="s">
        <v>721</v>
      </c>
      <c r="B1036" s="134"/>
      <c r="C1036" s="135">
        <v>5497</v>
      </c>
    </row>
    <row r="1037" spans="1:3">
      <c r="A1037" s="133" t="s">
        <v>722</v>
      </c>
      <c r="B1037" s="134"/>
      <c r="C1037" s="135">
        <v>9083</v>
      </c>
    </row>
    <row r="1038" spans="1:3">
      <c r="A1038" s="133" t="s">
        <v>723</v>
      </c>
      <c r="B1038" s="134"/>
      <c r="C1038" s="135">
        <v>6646</v>
      </c>
    </row>
    <row r="1039" spans="1:3">
      <c r="A1039" s="133" t="s">
        <v>724</v>
      </c>
      <c r="B1039" s="134"/>
      <c r="C1039" s="135">
        <v>21600</v>
      </c>
    </row>
    <row r="1040" spans="1:3">
      <c r="A1040" s="133" t="s">
        <v>725</v>
      </c>
      <c r="B1040" s="134"/>
      <c r="C1040" s="135">
        <v>25366</v>
      </c>
    </row>
    <row r="1041" spans="1:3">
      <c r="A1041" s="133" t="s">
        <v>726</v>
      </c>
      <c r="B1041" s="134"/>
      <c r="C1041" s="135">
        <v>21600</v>
      </c>
    </row>
    <row r="1042" spans="1:3">
      <c r="A1042" s="133" t="s">
        <v>727</v>
      </c>
      <c r="B1042" s="134"/>
      <c r="C1042" s="135">
        <v>20382</v>
      </c>
    </row>
    <row r="1043" spans="1:3">
      <c r="A1043" s="133" t="s">
        <v>728</v>
      </c>
      <c r="B1043" s="134"/>
      <c r="C1043" s="135">
        <v>13625</v>
      </c>
    </row>
    <row r="1044" spans="1:3">
      <c r="A1044" s="133" t="s">
        <v>729</v>
      </c>
      <c r="B1044" s="134"/>
      <c r="C1044" s="135">
        <v>22486</v>
      </c>
    </row>
    <row r="1045" spans="1:3">
      <c r="A1045" s="133" t="s">
        <v>1321</v>
      </c>
      <c r="B1045" s="134"/>
      <c r="C1045" s="135">
        <v>332</v>
      </c>
    </row>
    <row r="1046" spans="1:3">
      <c r="A1046" s="133" t="s">
        <v>1322</v>
      </c>
      <c r="B1046" s="134"/>
      <c r="C1046" s="135">
        <v>92050</v>
      </c>
    </row>
    <row r="1047" spans="1:3">
      <c r="A1047" s="133" t="s">
        <v>1323</v>
      </c>
      <c r="B1047" s="134"/>
      <c r="C1047" s="135">
        <v>100136</v>
      </c>
    </row>
    <row r="1048" spans="1:3">
      <c r="A1048" s="133" t="s">
        <v>1324</v>
      </c>
      <c r="B1048" s="134"/>
      <c r="C1048" s="135">
        <v>138684</v>
      </c>
    </row>
    <row r="1049" spans="1:3">
      <c r="A1049" s="133" t="s">
        <v>1325</v>
      </c>
      <c r="B1049" s="134"/>
      <c r="C1049" s="135">
        <v>101687</v>
      </c>
    </row>
    <row r="1050" spans="1:3">
      <c r="A1050" s="133" t="s">
        <v>1326</v>
      </c>
      <c r="B1050" s="134"/>
      <c r="C1050" s="135">
        <v>127496</v>
      </c>
    </row>
    <row r="1051" spans="1:3">
      <c r="A1051" s="133" t="s">
        <v>1327</v>
      </c>
      <c r="B1051" s="134"/>
      <c r="C1051" s="135">
        <v>97588</v>
      </c>
    </row>
    <row r="1052" spans="1:3">
      <c r="A1052" s="133" t="s">
        <v>1328</v>
      </c>
      <c r="B1052" s="134"/>
      <c r="C1052" s="135">
        <v>114315</v>
      </c>
    </row>
    <row r="1053" spans="1:3">
      <c r="A1053" s="133" t="s">
        <v>1329</v>
      </c>
      <c r="B1053" s="134"/>
      <c r="C1053" s="135">
        <v>97367</v>
      </c>
    </row>
    <row r="1054" spans="1:3">
      <c r="A1054" s="133" t="s">
        <v>1330</v>
      </c>
      <c r="B1054" s="134"/>
      <c r="C1054" s="135">
        <v>108776</v>
      </c>
    </row>
    <row r="1055" spans="1:3">
      <c r="A1055" s="133" t="s">
        <v>1331</v>
      </c>
      <c r="B1055" s="134"/>
      <c r="C1055" s="135">
        <v>75767</v>
      </c>
    </row>
    <row r="1056" spans="1:3">
      <c r="A1056" s="133" t="s">
        <v>1332</v>
      </c>
      <c r="B1056" s="134"/>
      <c r="C1056" s="135">
        <v>84739</v>
      </c>
    </row>
    <row r="1057" spans="1:3">
      <c r="A1057" s="133" t="s">
        <v>1333</v>
      </c>
      <c r="B1057" s="134"/>
      <c r="C1057" s="135">
        <v>93711</v>
      </c>
    </row>
    <row r="1058" spans="1:3">
      <c r="A1058" s="133" t="s">
        <v>1334</v>
      </c>
      <c r="B1058" s="134"/>
      <c r="C1058" s="135">
        <v>73330</v>
      </c>
    </row>
    <row r="1059" spans="1:3">
      <c r="A1059" s="133" t="s">
        <v>1335</v>
      </c>
      <c r="B1059" s="134"/>
      <c r="C1059" s="135">
        <v>82302</v>
      </c>
    </row>
    <row r="1060" spans="1:3">
      <c r="A1060" s="133" t="s">
        <v>1336</v>
      </c>
      <c r="B1060" s="134"/>
      <c r="C1060" s="135">
        <v>104456</v>
      </c>
    </row>
    <row r="1061" spans="1:3">
      <c r="A1061" s="133" t="s">
        <v>1337</v>
      </c>
      <c r="B1061" s="134"/>
      <c r="C1061" s="135">
        <v>92050</v>
      </c>
    </row>
    <row r="1062" spans="1:3">
      <c r="A1062" s="133" t="s">
        <v>1338</v>
      </c>
      <c r="B1062" s="134"/>
      <c r="C1062" s="135">
        <v>100136</v>
      </c>
    </row>
    <row r="1063" spans="1:3">
      <c r="A1063" s="133" t="s">
        <v>1339</v>
      </c>
      <c r="B1063" s="134"/>
      <c r="C1063" s="135">
        <v>138684</v>
      </c>
    </row>
    <row r="1064" spans="1:3">
      <c r="A1064" s="133" t="s">
        <v>1340</v>
      </c>
      <c r="B1064" s="134"/>
      <c r="C1064" s="135">
        <v>101687</v>
      </c>
    </row>
    <row r="1065" spans="1:3">
      <c r="A1065" s="133" t="s">
        <v>1341</v>
      </c>
      <c r="B1065" s="134"/>
      <c r="C1065" s="135">
        <v>127496</v>
      </c>
    </row>
    <row r="1066" spans="1:3">
      <c r="A1066" s="133" t="s">
        <v>1342</v>
      </c>
      <c r="B1066" s="134"/>
      <c r="C1066" s="135">
        <v>81194</v>
      </c>
    </row>
    <row r="1067" spans="1:3">
      <c r="A1067" s="133" t="s">
        <v>1343</v>
      </c>
      <c r="B1067" s="134"/>
      <c r="C1067" s="135">
        <v>114315</v>
      </c>
    </row>
    <row r="1068" spans="1:3">
      <c r="A1068" s="133" t="s">
        <v>1344</v>
      </c>
      <c r="B1068" s="134"/>
      <c r="C1068" s="135">
        <v>108776</v>
      </c>
    </row>
    <row r="1069" spans="1:3">
      <c r="A1069" s="133" t="s">
        <v>730</v>
      </c>
      <c r="B1069" s="134"/>
      <c r="C1069" s="135">
        <v>622</v>
      </c>
    </row>
    <row r="1070" spans="1:3">
      <c r="A1070" s="133" t="s">
        <v>731</v>
      </c>
      <c r="B1070" s="134"/>
      <c r="C1070" s="135">
        <v>933</v>
      </c>
    </row>
    <row r="1071" spans="1:3">
      <c r="A1071" s="133" t="s">
        <v>985</v>
      </c>
      <c r="B1071" s="134"/>
      <c r="C1071" s="135">
        <v>9750</v>
      </c>
    </row>
    <row r="1072" spans="1:3">
      <c r="A1072" s="133" t="s">
        <v>986</v>
      </c>
      <c r="B1072" s="134"/>
      <c r="C1072" s="135">
        <v>9750</v>
      </c>
    </row>
    <row r="1073" spans="1:3">
      <c r="A1073" s="133" t="s">
        <v>732</v>
      </c>
      <c r="B1073" s="134"/>
      <c r="C1073" s="135">
        <v>1244</v>
      </c>
    </row>
    <row r="1074" spans="1:3">
      <c r="A1074" s="133" t="s">
        <v>733</v>
      </c>
      <c r="B1074" s="134"/>
      <c r="C1074" s="135">
        <v>1244</v>
      </c>
    </row>
    <row r="1075" spans="1:3">
      <c r="A1075" s="133" t="s">
        <v>1345</v>
      </c>
      <c r="B1075" s="134"/>
      <c r="C1075" s="135">
        <v>197171</v>
      </c>
    </row>
    <row r="1076" spans="1:3">
      <c r="A1076" s="133" t="s">
        <v>1346</v>
      </c>
      <c r="B1076" s="134"/>
      <c r="C1076" s="135">
        <v>211349</v>
      </c>
    </row>
    <row r="1077" spans="1:3">
      <c r="A1077" s="133" t="s">
        <v>1347</v>
      </c>
      <c r="B1077" s="134"/>
      <c r="C1077" s="135">
        <v>291436</v>
      </c>
    </row>
    <row r="1078" spans="1:3">
      <c r="A1078" s="133" t="s">
        <v>1348</v>
      </c>
      <c r="B1078" s="134"/>
      <c r="C1078" s="135">
        <v>356015</v>
      </c>
    </row>
    <row r="1079" spans="1:3">
      <c r="A1079" s="133" t="s">
        <v>1349</v>
      </c>
      <c r="B1079" s="134"/>
      <c r="C1079" s="135" t="e">
        <v>#N/A</v>
      </c>
    </row>
    <row r="1080" spans="1:3">
      <c r="A1080" s="133" t="s">
        <v>734</v>
      </c>
      <c r="B1080" s="134"/>
      <c r="C1080" s="135">
        <v>32234</v>
      </c>
    </row>
    <row r="1081" spans="1:3">
      <c r="A1081" s="133" t="s">
        <v>735</v>
      </c>
      <c r="B1081" s="134"/>
      <c r="C1081" s="135">
        <v>1037</v>
      </c>
    </row>
    <row r="1082" spans="1:3">
      <c r="A1082" s="133" t="s">
        <v>1350</v>
      </c>
      <c r="B1082" s="134"/>
      <c r="C1082" s="135">
        <v>253030</v>
      </c>
    </row>
    <row r="1083" spans="1:3">
      <c r="A1083" s="133" t="s">
        <v>1351</v>
      </c>
      <c r="B1083" s="134"/>
      <c r="C1083" s="135">
        <v>354405</v>
      </c>
    </row>
    <row r="1084" spans="1:3">
      <c r="A1084" s="133" t="s">
        <v>1352</v>
      </c>
      <c r="B1084" s="134"/>
      <c r="C1084" s="135">
        <v>292770</v>
      </c>
    </row>
    <row r="1085" spans="1:3">
      <c r="A1085" s="133" t="s">
        <v>1353</v>
      </c>
      <c r="B1085" s="134"/>
      <c r="C1085" s="135">
        <v>351300</v>
      </c>
    </row>
    <row r="1086" spans="1:3">
      <c r="A1086" s="133" t="s">
        <v>1354</v>
      </c>
      <c r="B1086" s="134"/>
      <c r="C1086" s="135">
        <v>322033</v>
      </c>
    </row>
    <row r="1087" spans="1:3">
      <c r="A1087" s="133" t="s">
        <v>1355</v>
      </c>
      <c r="B1087" s="134"/>
      <c r="C1087" s="135">
        <v>470082</v>
      </c>
    </row>
    <row r="1088" spans="1:3">
      <c r="A1088" s="133" t="s">
        <v>1356</v>
      </c>
      <c r="B1088" s="134"/>
      <c r="C1088" s="135">
        <v>403638</v>
      </c>
    </row>
    <row r="1089" spans="1:3">
      <c r="A1089" s="133" t="s">
        <v>1357</v>
      </c>
      <c r="B1089" s="134"/>
      <c r="C1089" s="135">
        <v>452475</v>
      </c>
    </row>
    <row r="1090" spans="1:3">
      <c r="A1090" s="133" t="s">
        <v>1358</v>
      </c>
      <c r="B1090" s="134"/>
      <c r="C1090" s="135">
        <v>551932</v>
      </c>
    </row>
    <row r="1091" spans="1:3">
      <c r="A1091" s="133" t="s">
        <v>990</v>
      </c>
      <c r="B1091" s="134"/>
      <c r="C1091" s="135">
        <v>623615</v>
      </c>
    </row>
    <row r="1092" spans="1:3">
      <c r="A1092" s="133" t="s">
        <v>991</v>
      </c>
      <c r="B1092" s="134"/>
      <c r="C1092" s="135">
        <v>754766</v>
      </c>
    </row>
    <row r="1093" spans="1:3">
      <c r="A1093" s="133" t="s">
        <v>992</v>
      </c>
      <c r="B1093" s="134"/>
      <c r="C1093" s="135">
        <v>1043150</v>
      </c>
    </row>
    <row r="1094" spans="1:3">
      <c r="A1094" s="133" t="s">
        <v>993</v>
      </c>
      <c r="B1094" s="134"/>
      <c r="C1094" s="135">
        <v>1147848</v>
      </c>
    </row>
    <row r="1095" spans="1:3">
      <c r="A1095" s="133" t="s">
        <v>994</v>
      </c>
      <c r="B1095" s="134"/>
      <c r="C1095" s="135">
        <v>1303103</v>
      </c>
    </row>
    <row r="1096" spans="1:3">
      <c r="A1096" s="133" t="s">
        <v>995</v>
      </c>
      <c r="B1096" s="134"/>
      <c r="C1096" s="135">
        <v>1749060</v>
      </c>
    </row>
    <row r="1097" spans="1:3">
      <c r="A1097" s="133" t="s">
        <v>180</v>
      </c>
      <c r="B1097" s="134"/>
      <c r="C1097" s="135">
        <v>123076</v>
      </c>
    </row>
    <row r="1098" spans="1:3">
      <c r="A1098" s="133" t="s">
        <v>181</v>
      </c>
      <c r="B1098" s="134"/>
      <c r="C1098" s="135">
        <v>343639</v>
      </c>
    </row>
    <row r="1099" spans="1:3">
      <c r="A1099" s="133" t="s">
        <v>182</v>
      </c>
      <c r="B1099" s="134"/>
      <c r="C1099" s="135">
        <v>213479</v>
      </c>
    </row>
    <row r="1100" spans="1:3">
      <c r="A1100" s="133" t="s">
        <v>183</v>
      </c>
      <c r="B1100" s="134"/>
      <c r="C1100" s="135">
        <v>409194</v>
      </c>
    </row>
    <row r="1101" spans="1:3">
      <c r="A1101" s="133" t="s">
        <v>184</v>
      </c>
      <c r="B1101" s="134"/>
      <c r="C1101" s="135">
        <v>59952</v>
      </c>
    </row>
    <row r="1102" spans="1:3">
      <c r="A1102" s="133" t="s">
        <v>185</v>
      </c>
      <c r="B1102" s="134"/>
      <c r="C1102" s="135">
        <v>242874</v>
      </c>
    </row>
    <row r="1103" spans="1:3">
      <c r="A1103" s="133" t="s">
        <v>186</v>
      </c>
      <c r="B1103" s="134"/>
      <c r="C1103" s="135">
        <v>499704</v>
      </c>
    </row>
    <row r="1104" spans="1:3">
      <c r="A1104" s="133" t="s">
        <v>187</v>
      </c>
      <c r="B1104" s="134"/>
      <c r="C1104" s="135">
        <v>69151</v>
      </c>
    </row>
    <row r="1105" spans="1:3">
      <c r="A1105" s="133" t="s">
        <v>188</v>
      </c>
      <c r="B1105" s="134"/>
      <c r="C1105" s="135">
        <v>81522</v>
      </c>
    </row>
    <row r="1106" spans="1:3">
      <c r="A1106" s="133" t="s">
        <v>189</v>
      </c>
      <c r="B1106" s="134"/>
      <c r="C1106" s="135">
        <v>139993</v>
      </c>
    </row>
    <row r="1107" spans="1:3">
      <c r="A1107" s="133" t="s">
        <v>190</v>
      </c>
      <c r="B1107" s="134"/>
      <c r="C1107" s="135">
        <v>90404</v>
      </c>
    </row>
    <row r="1108" spans="1:3">
      <c r="A1108" s="133" t="s">
        <v>191</v>
      </c>
      <c r="B1108" s="134"/>
      <c r="C1108" s="135">
        <v>198465</v>
      </c>
    </row>
    <row r="1109" spans="1:3">
      <c r="A1109" s="133" t="s">
        <v>192</v>
      </c>
      <c r="B1109" s="134"/>
      <c r="C1109" s="135">
        <v>99285</v>
      </c>
    </row>
    <row r="1110" spans="1:3">
      <c r="A1110" s="133" t="s">
        <v>193</v>
      </c>
      <c r="B1110" s="134"/>
      <c r="C1110" s="135">
        <v>232934</v>
      </c>
    </row>
    <row r="1111" spans="1:3">
      <c r="A1111" s="133" t="s">
        <v>194</v>
      </c>
      <c r="B1111" s="134"/>
      <c r="C1111" s="135">
        <v>108802</v>
      </c>
    </row>
    <row r="1112" spans="1:3">
      <c r="A1112" s="133" t="s">
        <v>195</v>
      </c>
      <c r="B1112" s="134"/>
      <c r="C1112" s="135">
        <v>281467</v>
      </c>
    </row>
    <row r="1113" spans="1:3">
      <c r="A1113" s="133" t="s">
        <v>1359</v>
      </c>
      <c r="B1113" s="134"/>
      <c r="C1113" s="135">
        <v>699362</v>
      </c>
    </row>
    <row r="1114" spans="1:3">
      <c r="A1114" s="133" t="s">
        <v>1360</v>
      </c>
      <c r="B1114" s="134"/>
      <c r="C1114" s="135">
        <v>744137</v>
      </c>
    </row>
    <row r="1115" spans="1:3">
      <c r="A1115" s="133" t="s">
        <v>1361</v>
      </c>
      <c r="B1115" s="134"/>
      <c r="C1115" s="135">
        <v>604969</v>
      </c>
    </row>
    <row r="1116" spans="1:3">
      <c r="A1116" s="133" t="s">
        <v>1362</v>
      </c>
      <c r="B1116" s="134"/>
      <c r="C1116" s="135">
        <v>649864</v>
      </c>
    </row>
    <row r="1117" spans="1:3">
      <c r="A1117" s="133" t="s">
        <v>1363</v>
      </c>
      <c r="B1117" s="134"/>
      <c r="C1117" s="135">
        <v>664625</v>
      </c>
    </row>
    <row r="1118" spans="1:3">
      <c r="A1118" s="133" t="s">
        <v>1364</v>
      </c>
      <c r="B1118" s="134"/>
      <c r="C1118" s="135">
        <v>678137</v>
      </c>
    </row>
    <row r="1119" spans="1:3">
      <c r="A1119" s="133" t="s">
        <v>1365</v>
      </c>
      <c r="B1119" s="134"/>
      <c r="C1119" s="135">
        <v>723143</v>
      </c>
    </row>
    <row r="1120" spans="1:3">
      <c r="A1120" s="133" t="s">
        <v>1366</v>
      </c>
      <c r="B1120" s="134"/>
      <c r="C1120" s="135">
        <v>817885</v>
      </c>
    </row>
    <row r="1121" spans="1:3">
      <c r="A1121" s="133" t="s">
        <v>1367</v>
      </c>
      <c r="B1121" s="134"/>
      <c r="C1121" s="135">
        <v>832347</v>
      </c>
    </row>
    <row r="1122" spans="1:3">
      <c r="A1122" s="133" t="s">
        <v>1368</v>
      </c>
      <c r="B1122" s="134"/>
      <c r="C1122" s="135">
        <v>862643</v>
      </c>
    </row>
    <row r="1123" spans="1:3">
      <c r="A1123" s="133" t="s">
        <v>1369</v>
      </c>
      <c r="B1123" s="134"/>
      <c r="C1123" s="135">
        <v>877559</v>
      </c>
    </row>
    <row r="1124" spans="1:3">
      <c r="A1124" s="133" t="s">
        <v>1370</v>
      </c>
      <c r="B1124" s="134"/>
      <c r="C1124" s="135">
        <v>697884</v>
      </c>
    </row>
    <row r="1125" spans="1:3">
      <c r="A1125" s="133" t="s">
        <v>1371</v>
      </c>
      <c r="B1125" s="134"/>
      <c r="C1125" s="135">
        <v>712461</v>
      </c>
    </row>
    <row r="1126" spans="1:3">
      <c r="A1126" s="133" t="s">
        <v>1372</v>
      </c>
      <c r="B1126" s="134"/>
      <c r="C1126" s="135">
        <v>742651</v>
      </c>
    </row>
    <row r="1127" spans="1:3">
      <c r="A1127" s="133" t="s">
        <v>1373</v>
      </c>
      <c r="B1127" s="134"/>
      <c r="C1127" s="135">
        <v>793565</v>
      </c>
    </row>
    <row r="1128" spans="1:3">
      <c r="A1128" s="133" t="s">
        <v>1374</v>
      </c>
      <c r="B1128" s="134"/>
      <c r="C1128" s="135">
        <v>814710</v>
      </c>
    </row>
    <row r="1129" spans="1:3">
      <c r="A1129" s="133" t="s">
        <v>1375</v>
      </c>
      <c r="B1129" s="134"/>
      <c r="C1129" s="135">
        <v>838627</v>
      </c>
    </row>
    <row r="1130" spans="1:3">
      <c r="A1130" s="133" t="s">
        <v>1376</v>
      </c>
      <c r="B1130" s="134"/>
      <c r="C1130" s="135">
        <v>853657</v>
      </c>
    </row>
    <row r="1131" spans="1:3">
      <c r="A1131" s="133" t="s">
        <v>1377</v>
      </c>
      <c r="B1131" s="134"/>
      <c r="C1131" s="135">
        <v>909227</v>
      </c>
    </row>
    <row r="1132" spans="1:3">
      <c r="A1132" s="133" t="s">
        <v>1378</v>
      </c>
      <c r="B1132" s="134"/>
      <c r="C1132" s="135">
        <v>954289</v>
      </c>
    </row>
    <row r="1133" spans="1:3">
      <c r="A1133" s="133" t="s">
        <v>1379</v>
      </c>
      <c r="B1133" s="134"/>
      <c r="C1133" s="135">
        <v>792076</v>
      </c>
    </row>
    <row r="1134" spans="1:3">
      <c r="A1134" s="133" t="s">
        <v>1380</v>
      </c>
      <c r="B1134" s="134"/>
      <c r="C1134" s="135">
        <v>806892</v>
      </c>
    </row>
    <row r="1135" spans="1:3">
      <c r="A1135" s="133" t="s">
        <v>1381</v>
      </c>
      <c r="B1135" s="134"/>
      <c r="C1135" s="135">
        <v>836955</v>
      </c>
    </row>
    <row r="1136" spans="1:3">
      <c r="A1136" s="133" t="s">
        <v>1382</v>
      </c>
      <c r="B1136" s="134"/>
      <c r="C1136" s="135">
        <v>852215</v>
      </c>
    </row>
    <row r="1137" spans="1:3">
      <c r="A1137" s="133" t="s">
        <v>1383</v>
      </c>
      <c r="B1137" s="134"/>
      <c r="C1137" s="135">
        <v>884863</v>
      </c>
    </row>
    <row r="1138" spans="1:3">
      <c r="A1138" s="133" t="s">
        <v>1384</v>
      </c>
      <c r="B1138" s="134"/>
      <c r="C1138" s="135">
        <v>922510</v>
      </c>
    </row>
    <row r="1139" spans="1:3">
      <c r="A1139" s="133" t="s">
        <v>1385</v>
      </c>
      <c r="B1139" s="134"/>
      <c r="C1139" s="135">
        <v>929686</v>
      </c>
    </row>
    <row r="1140" spans="1:3">
      <c r="A1140" s="133" t="s">
        <v>1386</v>
      </c>
      <c r="B1140" s="134"/>
      <c r="C1140" s="135">
        <v>944955</v>
      </c>
    </row>
    <row r="1141" spans="1:3">
      <c r="A1141" s="133" t="s">
        <v>1387</v>
      </c>
      <c r="B1141" s="134"/>
      <c r="C1141" s="135">
        <v>1075112</v>
      </c>
    </row>
    <row r="1142" spans="1:3">
      <c r="A1142" s="133" t="s">
        <v>1388</v>
      </c>
      <c r="B1142" s="134"/>
      <c r="C1142" s="135">
        <v>1089744</v>
      </c>
    </row>
    <row r="1143" spans="1:3">
      <c r="A1143" s="133" t="s">
        <v>1389</v>
      </c>
      <c r="B1143" s="134"/>
      <c r="C1143" s="135">
        <v>1119879</v>
      </c>
    </row>
    <row r="1144" spans="1:3">
      <c r="A1144" s="133" t="s">
        <v>1390</v>
      </c>
      <c r="B1144" s="134"/>
      <c r="C1144" s="135">
        <v>921475</v>
      </c>
    </row>
    <row r="1145" spans="1:3">
      <c r="A1145" s="133" t="s">
        <v>1391</v>
      </c>
      <c r="B1145" s="134"/>
      <c r="C1145" s="135">
        <v>936116</v>
      </c>
    </row>
    <row r="1146" spans="1:3">
      <c r="A1146" s="133" t="s">
        <v>1392</v>
      </c>
      <c r="B1146" s="134"/>
      <c r="C1146" s="135">
        <v>966537</v>
      </c>
    </row>
    <row r="1147" spans="1:3">
      <c r="A1147" s="133" t="s">
        <v>1393</v>
      </c>
      <c r="B1147" s="134"/>
      <c r="C1147" s="135">
        <v>1039565</v>
      </c>
    </row>
    <row r="1148" spans="1:3">
      <c r="A1148" s="133" t="s">
        <v>1394</v>
      </c>
      <c r="B1148" s="134"/>
      <c r="C1148" s="135">
        <v>1076308</v>
      </c>
    </row>
    <row r="1149" spans="1:3">
      <c r="A1149" s="133" t="s">
        <v>1395</v>
      </c>
      <c r="B1149" s="134"/>
      <c r="C1149" s="135">
        <v>1084444</v>
      </c>
    </row>
    <row r="1150" spans="1:3">
      <c r="A1150" s="133" t="s">
        <v>1396</v>
      </c>
      <c r="B1150" s="134"/>
      <c r="C1150" s="135">
        <v>1264528</v>
      </c>
    </row>
    <row r="1151" spans="1:3">
      <c r="A1151" s="133" t="s">
        <v>1397</v>
      </c>
      <c r="B1151" s="134"/>
      <c r="C1151" s="135">
        <v>1443065</v>
      </c>
    </row>
    <row r="1152" spans="1:3">
      <c r="A1152" s="133" t="s">
        <v>1398</v>
      </c>
      <c r="B1152" s="134"/>
      <c r="C1152" s="135">
        <v>1279510</v>
      </c>
    </row>
    <row r="1153" spans="1:3">
      <c r="A1153" s="133" t="s">
        <v>1399</v>
      </c>
      <c r="B1153" s="134"/>
      <c r="C1153" s="135">
        <v>1458464</v>
      </c>
    </row>
    <row r="1154" spans="1:3">
      <c r="A1154" s="133" t="s">
        <v>1400</v>
      </c>
      <c r="B1154" s="134"/>
      <c r="C1154" s="135">
        <v>1309406</v>
      </c>
    </row>
    <row r="1155" spans="1:3">
      <c r="A1155" s="133" t="s">
        <v>1401</v>
      </c>
      <c r="B1155" s="134"/>
      <c r="C1155" s="135">
        <v>1490246</v>
      </c>
    </row>
    <row r="1156" spans="1:3">
      <c r="A1156" s="133" t="s">
        <v>1402</v>
      </c>
      <c r="B1156" s="134"/>
      <c r="C1156" s="135">
        <v>1103925</v>
      </c>
    </row>
    <row r="1157" spans="1:3">
      <c r="A1157" s="133" t="s">
        <v>1403</v>
      </c>
      <c r="B1157" s="134"/>
      <c r="C1157" s="135">
        <v>1276449</v>
      </c>
    </row>
    <row r="1158" spans="1:3">
      <c r="A1158" s="133" t="s">
        <v>1404</v>
      </c>
      <c r="B1158" s="134"/>
      <c r="C1158" s="135">
        <v>1291940</v>
      </c>
    </row>
    <row r="1159" spans="1:3">
      <c r="A1159" s="133" t="s">
        <v>1405</v>
      </c>
      <c r="B1159" s="134"/>
      <c r="C1159" s="135">
        <v>1148756</v>
      </c>
    </row>
    <row r="1160" spans="1:3">
      <c r="A1160" s="133" t="s">
        <v>1406</v>
      </c>
      <c r="B1160" s="134"/>
      <c r="C1160" s="135">
        <v>1323479</v>
      </c>
    </row>
    <row r="1161" spans="1:3">
      <c r="A1161" s="133" t="s">
        <v>1407</v>
      </c>
      <c r="B1161" s="134"/>
      <c r="C1161" s="135">
        <v>1379028</v>
      </c>
    </row>
    <row r="1162" spans="1:3">
      <c r="A1162" s="133" t="s">
        <v>1408</v>
      </c>
      <c r="B1162" s="134"/>
      <c r="C1162" s="135">
        <v>1222231</v>
      </c>
    </row>
    <row r="1163" spans="1:3">
      <c r="A1163" s="133" t="s">
        <v>1409</v>
      </c>
      <c r="B1163" s="134"/>
      <c r="C1163" s="135">
        <v>1397947</v>
      </c>
    </row>
    <row r="1164" spans="1:3">
      <c r="A1164" s="133" t="s">
        <v>1410</v>
      </c>
      <c r="B1164" s="134"/>
      <c r="C1164" s="135">
        <v>1282090</v>
      </c>
    </row>
    <row r="1165" spans="1:3">
      <c r="A1165" s="133" t="s">
        <v>1411</v>
      </c>
      <c r="B1165" s="134"/>
      <c r="C1165" s="135">
        <v>1413493</v>
      </c>
    </row>
    <row r="1166" spans="1:3">
      <c r="A1166" s="133" t="s">
        <v>1412</v>
      </c>
      <c r="B1166" s="134"/>
      <c r="C1166" s="135">
        <v>1266990</v>
      </c>
    </row>
    <row r="1167" spans="1:3">
      <c r="A1167" s="133" t="s">
        <v>1413</v>
      </c>
      <c r="B1167" s="134"/>
      <c r="C1167" s="135">
        <v>1445033</v>
      </c>
    </row>
    <row r="1168" spans="1:3">
      <c r="A1168" s="133" t="s">
        <v>1414</v>
      </c>
      <c r="B1168" s="134"/>
      <c r="C1168" s="135">
        <v>1500634</v>
      </c>
    </row>
    <row r="1169" spans="1:3">
      <c r="A1169" s="133" t="s">
        <v>1415</v>
      </c>
      <c r="B1169" s="134"/>
      <c r="C1169" s="135">
        <v>1596568</v>
      </c>
    </row>
    <row r="1170" spans="1:3">
      <c r="A1170" s="133" t="s">
        <v>1416</v>
      </c>
      <c r="B1170" s="134"/>
      <c r="C1170" s="135">
        <v>1612000</v>
      </c>
    </row>
    <row r="1171" spans="1:3">
      <c r="A1171" s="133" t="s">
        <v>1417</v>
      </c>
      <c r="B1171" s="134"/>
      <c r="C1171" s="135">
        <v>1643596</v>
      </c>
    </row>
    <row r="1172" spans="1:3">
      <c r="A1172" s="133" t="s">
        <v>1418</v>
      </c>
      <c r="B1172" s="134"/>
      <c r="C1172" s="135">
        <v>1698910</v>
      </c>
    </row>
    <row r="1173" spans="1:3">
      <c r="A1173" s="133" t="s">
        <v>1419</v>
      </c>
      <c r="B1173" s="134"/>
      <c r="C1173" s="135">
        <v>1409552</v>
      </c>
    </row>
    <row r="1174" spans="1:3">
      <c r="A1174" s="133" t="s">
        <v>1420</v>
      </c>
      <c r="B1174" s="134"/>
      <c r="C1174" s="135">
        <v>1456524</v>
      </c>
    </row>
    <row r="1175" spans="1:3">
      <c r="A1175" s="133" t="s">
        <v>1421</v>
      </c>
      <c r="B1175" s="134"/>
      <c r="C1175" s="135">
        <v>1512239</v>
      </c>
    </row>
    <row r="1176" spans="1:3">
      <c r="A1176" s="133" t="s">
        <v>1422</v>
      </c>
      <c r="B1176" s="134"/>
      <c r="C1176" s="135">
        <v>1545351</v>
      </c>
    </row>
    <row r="1177" spans="1:3">
      <c r="A1177" s="133" t="s">
        <v>1423</v>
      </c>
      <c r="B1177" s="134"/>
      <c r="C1177" s="135">
        <v>1560540</v>
      </c>
    </row>
    <row r="1178" spans="1:3">
      <c r="A1178" s="133" t="s">
        <v>1424</v>
      </c>
      <c r="B1178" s="134"/>
      <c r="C1178" s="135">
        <v>1592495</v>
      </c>
    </row>
    <row r="1179" spans="1:3">
      <c r="A1179" s="133" t="s">
        <v>1425</v>
      </c>
      <c r="B1179" s="134"/>
      <c r="C1179" s="135">
        <v>1647979</v>
      </c>
    </row>
    <row r="1180" spans="1:3">
      <c r="A1180" s="133" t="s">
        <v>1426</v>
      </c>
      <c r="B1180" s="134"/>
      <c r="C1180" s="135">
        <v>1820291</v>
      </c>
    </row>
    <row r="1181" spans="1:3">
      <c r="A1181" s="133" t="s">
        <v>1427</v>
      </c>
      <c r="B1181" s="134"/>
      <c r="C1181" s="135">
        <v>1835594</v>
      </c>
    </row>
    <row r="1182" spans="1:3">
      <c r="A1182" s="133" t="s">
        <v>1428</v>
      </c>
      <c r="B1182" s="134"/>
      <c r="C1182" s="135">
        <v>1867334</v>
      </c>
    </row>
    <row r="1183" spans="1:3">
      <c r="A1183" s="133" t="s">
        <v>1429</v>
      </c>
      <c r="B1183" s="134"/>
      <c r="C1183" s="135">
        <v>1932687</v>
      </c>
    </row>
    <row r="1184" spans="1:3">
      <c r="A1184" s="133" t="s">
        <v>1430</v>
      </c>
      <c r="B1184" s="134"/>
      <c r="C1184" s="135">
        <v>1625389</v>
      </c>
    </row>
    <row r="1185" spans="1:3">
      <c r="A1185" s="133" t="s">
        <v>1431</v>
      </c>
      <c r="B1185" s="134"/>
      <c r="C1185" s="135">
        <v>1640844</v>
      </c>
    </row>
    <row r="1186" spans="1:3">
      <c r="A1186" s="133" t="s">
        <v>1432</v>
      </c>
      <c r="B1186" s="134"/>
      <c r="C1186" s="135">
        <v>1672440</v>
      </c>
    </row>
    <row r="1187" spans="1:3">
      <c r="A1187" s="133" t="s">
        <v>1433</v>
      </c>
      <c r="B1187" s="134"/>
      <c r="C1187" s="135">
        <v>1737784</v>
      </c>
    </row>
    <row r="1188" spans="1:3">
      <c r="A1188" s="133" t="s">
        <v>1434</v>
      </c>
      <c r="B1188" s="134"/>
      <c r="C1188" s="135">
        <v>1781968</v>
      </c>
    </row>
    <row r="1189" spans="1:3">
      <c r="A1189" s="133" t="s">
        <v>1435</v>
      </c>
      <c r="B1189" s="134"/>
      <c r="C1189" s="135">
        <v>1797157</v>
      </c>
    </row>
    <row r="1190" spans="1:3">
      <c r="A1190" s="133" t="s">
        <v>1436</v>
      </c>
      <c r="B1190" s="134"/>
      <c r="C1190" s="135">
        <v>1828897</v>
      </c>
    </row>
    <row r="1191" spans="1:3">
      <c r="A1191" s="133" t="s">
        <v>1437</v>
      </c>
      <c r="B1191" s="134"/>
      <c r="C1191" s="135">
        <v>1894139</v>
      </c>
    </row>
    <row r="1192" spans="1:3">
      <c r="A1192" s="133" t="s">
        <v>1438</v>
      </c>
      <c r="B1192" s="134"/>
      <c r="C1192" s="135">
        <v>2549507</v>
      </c>
    </row>
    <row r="1193" spans="1:3">
      <c r="A1193" s="133" t="s">
        <v>1439</v>
      </c>
      <c r="B1193" s="134"/>
      <c r="C1193" s="135">
        <v>2565024</v>
      </c>
    </row>
    <row r="1194" spans="1:3">
      <c r="A1194" s="133" t="s">
        <v>1440</v>
      </c>
      <c r="B1194" s="134"/>
      <c r="C1194" s="135">
        <v>2596622</v>
      </c>
    </row>
    <row r="1195" spans="1:3">
      <c r="A1195" s="133" t="s">
        <v>1441</v>
      </c>
      <c r="B1195" s="134"/>
      <c r="C1195" s="135">
        <v>2191153</v>
      </c>
    </row>
    <row r="1196" spans="1:3">
      <c r="A1196" s="133" t="s">
        <v>1442</v>
      </c>
      <c r="B1196" s="134"/>
      <c r="C1196" s="135">
        <v>2206334</v>
      </c>
    </row>
    <row r="1197" spans="1:3">
      <c r="A1197" s="133" t="s">
        <v>1443</v>
      </c>
      <c r="B1197" s="134"/>
      <c r="C1197" s="135">
        <v>2238070</v>
      </c>
    </row>
    <row r="1198" spans="1:3">
      <c r="A1198" s="133" t="s">
        <v>1444</v>
      </c>
      <c r="B1198" s="134"/>
      <c r="C1198" s="135">
        <v>2167796</v>
      </c>
    </row>
    <row r="1199" spans="1:3">
      <c r="A1199" s="133" t="s">
        <v>1445</v>
      </c>
      <c r="B1199" s="134"/>
      <c r="C1199" s="135">
        <v>2511084</v>
      </c>
    </row>
    <row r="1200" spans="1:3">
      <c r="A1200" s="133" t="s">
        <v>1446</v>
      </c>
      <c r="B1200" s="134"/>
      <c r="C1200" s="135">
        <v>2526562</v>
      </c>
    </row>
    <row r="1201" spans="1:3">
      <c r="A1201" s="133" t="s">
        <v>1447</v>
      </c>
      <c r="B1201" s="134"/>
      <c r="C1201" s="135">
        <v>2558232</v>
      </c>
    </row>
    <row r="1202" spans="1:3">
      <c r="A1202" s="133" t="s">
        <v>1448</v>
      </c>
      <c r="B1202" s="134"/>
      <c r="C1202" s="135">
        <v>2466749</v>
      </c>
    </row>
    <row r="1203" spans="1:3">
      <c r="A1203" s="133" t="s">
        <v>1449</v>
      </c>
      <c r="B1203" s="134"/>
      <c r="C1203" s="135">
        <v>295312</v>
      </c>
    </row>
    <row r="1204" spans="1:3">
      <c r="A1204" s="133" t="s">
        <v>1450</v>
      </c>
      <c r="B1204" s="134"/>
      <c r="C1204" s="135">
        <v>396429</v>
      </c>
    </row>
    <row r="1205" spans="1:3">
      <c r="A1205" s="133" t="s">
        <v>1451</v>
      </c>
      <c r="B1205" s="134"/>
      <c r="C1205" s="135">
        <v>458814</v>
      </c>
    </row>
    <row r="1206" spans="1:3">
      <c r="A1206" s="133" t="s">
        <v>1452</v>
      </c>
      <c r="B1206" s="134"/>
      <c r="C1206" s="135">
        <v>625174</v>
      </c>
    </row>
    <row r="1207" spans="1:3">
      <c r="A1207" s="133" t="s">
        <v>1453</v>
      </c>
      <c r="B1207" s="134"/>
      <c r="C1207" s="135">
        <v>740087</v>
      </c>
    </row>
    <row r="1208" spans="1:3">
      <c r="A1208" s="133" t="s">
        <v>1454</v>
      </c>
      <c r="B1208" s="134"/>
      <c r="C1208" s="135">
        <v>355818</v>
      </c>
    </row>
    <row r="1209" spans="1:3">
      <c r="A1209" s="133" t="s">
        <v>1455</v>
      </c>
      <c r="B1209" s="134"/>
      <c r="C1209" s="135">
        <v>476898</v>
      </c>
    </row>
    <row r="1210" spans="1:3">
      <c r="A1210" s="133" t="s">
        <v>1456</v>
      </c>
      <c r="B1210" s="134"/>
      <c r="C1210" s="135">
        <v>552293</v>
      </c>
    </row>
    <row r="1211" spans="1:3">
      <c r="A1211" s="133" t="s">
        <v>1457</v>
      </c>
      <c r="B1211" s="134"/>
      <c r="C1211" s="135">
        <v>752278</v>
      </c>
    </row>
    <row r="1212" spans="1:3">
      <c r="A1212" s="133" t="s">
        <v>1458</v>
      </c>
      <c r="B1212" s="134"/>
      <c r="C1212" s="135">
        <v>891752</v>
      </c>
    </row>
    <row r="1213" spans="1:3">
      <c r="A1213" s="133" t="s">
        <v>1459</v>
      </c>
      <c r="B1213" s="134"/>
      <c r="C1213" s="135">
        <v>1043085</v>
      </c>
    </row>
    <row r="1214" spans="1:3">
      <c r="A1214" s="133" t="s">
        <v>1460</v>
      </c>
      <c r="B1214" s="134"/>
      <c r="C1214" s="135">
        <v>1124039</v>
      </c>
    </row>
    <row r="1215" spans="1:3">
      <c r="A1215" s="133" t="s">
        <v>1461</v>
      </c>
      <c r="B1215" s="134"/>
      <c r="C1215" s="135">
        <v>1074535</v>
      </c>
    </row>
    <row r="1216" spans="1:3">
      <c r="A1216" s="133" t="s">
        <v>1462</v>
      </c>
      <c r="B1216" s="134"/>
      <c r="C1216" s="135">
        <v>1151288</v>
      </c>
    </row>
    <row r="1217" spans="1:3">
      <c r="A1217" s="133" t="s">
        <v>1463</v>
      </c>
      <c r="B1217" s="134"/>
      <c r="C1217" s="135">
        <v>1149812</v>
      </c>
    </row>
    <row r="1218" spans="1:3">
      <c r="A1218" s="133" t="s">
        <v>1464</v>
      </c>
      <c r="B1218" s="134"/>
      <c r="C1218" s="135">
        <v>1231674</v>
      </c>
    </row>
    <row r="1219" spans="1:3">
      <c r="A1219" s="133" t="s">
        <v>1465</v>
      </c>
      <c r="B1219" s="134"/>
      <c r="C1219" s="135">
        <v>1297413</v>
      </c>
    </row>
    <row r="1220" spans="1:3">
      <c r="A1220" s="133" t="s">
        <v>1466</v>
      </c>
      <c r="B1220" s="134"/>
      <c r="C1220" s="135">
        <v>1371554</v>
      </c>
    </row>
    <row r="1221" spans="1:3">
      <c r="A1221" s="133" t="s">
        <v>1467</v>
      </c>
      <c r="B1221" s="134"/>
      <c r="C1221" s="135">
        <v>1461704</v>
      </c>
    </row>
    <row r="1222" spans="1:3">
      <c r="A1222" s="133" t="s">
        <v>1468</v>
      </c>
      <c r="B1222" s="134"/>
      <c r="C1222" s="135">
        <v>1545382</v>
      </c>
    </row>
    <row r="1223" spans="1:3">
      <c r="A1223" s="133" t="s">
        <v>1469</v>
      </c>
      <c r="B1223" s="134"/>
      <c r="C1223" s="135">
        <v>2111943</v>
      </c>
    </row>
    <row r="1224" spans="1:3">
      <c r="A1224" s="133" t="s">
        <v>1470</v>
      </c>
      <c r="B1224" s="134"/>
      <c r="C1224" s="135">
        <v>2199596</v>
      </c>
    </row>
    <row r="1225" spans="1:3">
      <c r="A1225" s="133" t="s">
        <v>1471</v>
      </c>
      <c r="B1225" s="134"/>
      <c r="C1225" s="135">
        <v>2348787</v>
      </c>
    </row>
    <row r="1226" spans="1:3">
      <c r="A1226" s="133" t="s">
        <v>1472</v>
      </c>
      <c r="B1226" s="134"/>
      <c r="C1226" s="135">
        <v>2446430</v>
      </c>
    </row>
    <row r="1227" spans="1:3">
      <c r="A1227" s="133" t="s">
        <v>1473</v>
      </c>
      <c r="B1227" s="134"/>
      <c r="C1227" s="135">
        <v>2718698</v>
      </c>
    </row>
    <row r="1228" spans="1:3">
      <c r="A1228" s="133" t="s">
        <v>1474</v>
      </c>
      <c r="B1228" s="134"/>
      <c r="C1228" s="135">
        <v>2822586</v>
      </c>
    </row>
    <row r="1229" spans="1:3">
      <c r="A1229" s="133" t="s">
        <v>1475</v>
      </c>
      <c r="B1229" s="134"/>
      <c r="C1229" s="135">
        <v>787302</v>
      </c>
    </row>
    <row r="1230" spans="1:3">
      <c r="A1230" s="133" t="s">
        <v>1476</v>
      </c>
      <c r="B1230" s="134"/>
      <c r="C1230" s="135">
        <v>832070</v>
      </c>
    </row>
    <row r="1231" spans="1:3">
      <c r="A1231" s="133" t="s">
        <v>1477</v>
      </c>
      <c r="B1231" s="134"/>
      <c r="C1231" s="135">
        <v>847230</v>
      </c>
    </row>
    <row r="1232" spans="1:3">
      <c r="A1232" s="133" t="s">
        <v>1478</v>
      </c>
      <c r="B1232" s="134"/>
      <c r="C1232" s="135">
        <v>684078</v>
      </c>
    </row>
    <row r="1233" spans="1:3">
      <c r="A1233" s="133" t="s">
        <v>1479</v>
      </c>
      <c r="B1233" s="134"/>
      <c r="C1233" s="135">
        <v>729195</v>
      </c>
    </row>
    <row r="1234" spans="1:3">
      <c r="A1234" s="133" t="s">
        <v>1480</v>
      </c>
      <c r="B1234" s="134"/>
      <c r="C1234" s="135">
        <v>750918</v>
      </c>
    </row>
    <row r="1235" spans="1:3">
      <c r="A1235" s="133" t="s">
        <v>1481</v>
      </c>
      <c r="B1235" s="134"/>
      <c r="C1235" s="135">
        <v>795686</v>
      </c>
    </row>
    <row r="1236" spans="1:3">
      <c r="A1236" s="133" t="s">
        <v>1482</v>
      </c>
      <c r="B1236" s="134"/>
      <c r="C1236" s="135">
        <v>810727</v>
      </c>
    </row>
    <row r="1237" spans="1:3">
      <c r="A1237" s="133" t="s">
        <v>1483</v>
      </c>
      <c r="B1237" s="134"/>
      <c r="C1237" s="135">
        <v>918204</v>
      </c>
    </row>
    <row r="1238" spans="1:3">
      <c r="A1238" s="133" t="s">
        <v>1484</v>
      </c>
      <c r="B1238" s="134"/>
      <c r="C1238" s="135">
        <v>963027</v>
      </c>
    </row>
    <row r="1239" spans="1:3">
      <c r="A1239" s="133" t="s">
        <v>1485</v>
      </c>
      <c r="B1239" s="134"/>
      <c r="C1239" s="135">
        <v>366959</v>
      </c>
    </row>
    <row r="1240" spans="1:3">
      <c r="A1240" s="133" t="s">
        <v>1486</v>
      </c>
      <c r="B1240" s="134"/>
      <c r="C1240" s="135">
        <v>799717</v>
      </c>
    </row>
    <row r="1241" spans="1:3">
      <c r="A1241" s="133" t="s">
        <v>1487</v>
      </c>
      <c r="B1241" s="134"/>
      <c r="C1241" s="135">
        <v>844834</v>
      </c>
    </row>
    <row r="1242" spans="1:3">
      <c r="A1242" s="133" t="s">
        <v>1488</v>
      </c>
      <c r="B1242" s="134"/>
      <c r="C1242" s="135">
        <v>860030</v>
      </c>
    </row>
    <row r="1243" spans="1:3">
      <c r="A1243" s="133" t="s">
        <v>1489</v>
      </c>
      <c r="B1243" s="134"/>
      <c r="C1243" s="135">
        <v>707917</v>
      </c>
    </row>
    <row r="1244" spans="1:3">
      <c r="A1244" s="133" t="s">
        <v>1490</v>
      </c>
      <c r="B1244" s="134"/>
      <c r="C1244" s="135">
        <v>890935</v>
      </c>
    </row>
    <row r="1245" spans="1:3">
      <c r="A1245" s="133" t="s">
        <v>1491</v>
      </c>
      <c r="B1245" s="134"/>
      <c r="C1245" s="135">
        <v>905456</v>
      </c>
    </row>
    <row r="1246" spans="1:3">
      <c r="A1246" s="133" t="s">
        <v>1492</v>
      </c>
      <c r="B1246" s="134"/>
      <c r="C1246" s="135">
        <v>935758</v>
      </c>
    </row>
    <row r="1247" spans="1:3">
      <c r="A1247" s="133" t="s">
        <v>1493</v>
      </c>
      <c r="B1247" s="134"/>
      <c r="C1247" s="135">
        <v>950907</v>
      </c>
    </row>
    <row r="1248" spans="1:3">
      <c r="A1248" s="133" t="s">
        <v>1494</v>
      </c>
      <c r="B1248" s="134"/>
      <c r="C1248" s="135">
        <v>1024372</v>
      </c>
    </row>
    <row r="1249" spans="1:3">
      <c r="A1249" s="133" t="s">
        <v>1495</v>
      </c>
      <c r="B1249" s="134"/>
      <c r="C1249" s="135">
        <v>1039249</v>
      </c>
    </row>
    <row r="1250" spans="1:3">
      <c r="A1250" s="133" t="s">
        <v>1496</v>
      </c>
      <c r="B1250" s="134"/>
      <c r="C1250" s="135">
        <v>1069490</v>
      </c>
    </row>
    <row r="1251" spans="1:3">
      <c r="A1251" s="133" t="s">
        <v>1497</v>
      </c>
      <c r="B1251" s="134"/>
      <c r="C1251" s="135">
        <v>908004</v>
      </c>
    </row>
    <row r="1252" spans="1:3">
      <c r="A1252" s="133" t="s">
        <v>1498</v>
      </c>
      <c r="B1252" s="134"/>
      <c r="C1252" s="135">
        <v>952827</v>
      </c>
    </row>
    <row r="1253" spans="1:3">
      <c r="A1253" s="133" t="s">
        <v>1499</v>
      </c>
      <c r="B1253" s="134"/>
      <c r="C1253" s="135">
        <v>967909</v>
      </c>
    </row>
    <row r="1254" spans="1:3">
      <c r="A1254" s="133" t="s">
        <v>1500</v>
      </c>
      <c r="B1254" s="134"/>
      <c r="C1254" s="135">
        <v>999918</v>
      </c>
    </row>
    <row r="1255" spans="1:3">
      <c r="A1255" s="133" t="s">
        <v>1501</v>
      </c>
      <c r="B1255" s="134"/>
      <c r="C1255" s="135">
        <v>1044980</v>
      </c>
    </row>
    <row r="1256" spans="1:3">
      <c r="A1256" s="133" t="s">
        <v>1502</v>
      </c>
      <c r="B1256" s="134"/>
      <c r="C1256" s="135">
        <v>1060001</v>
      </c>
    </row>
    <row r="1257" spans="1:3">
      <c r="A1257" s="133" t="s">
        <v>1503</v>
      </c>
      <c r="B1257" s="134"/>
      <c r="C1257" s="135">
        <v>1194732</v>
      </c>
    </row>
    <row r="1258" spans="1:3">
      <c r="A1258" s="133" t="s">
        <v>1504</v>
      </c>
      <c r="B1258" s="134"/>
      <c r="C1258" s="135">
        <v>1239435</v>
      </c>
    </row>
    <row r="1259" spans="1:3">
      <c r="A1259" s="133" t="s">
        <v>1505</v>
      </c>
      <c r="B1259" s="134"/>
      <c r="C1259" s="135">
        <v>432584</v>
      </c>
    </row>
    <row r="1260" spans="1:3">
      <c r="A1260" s="133" t="s">
        <v>1506</v>
      </c>
      <c r="B1260" s="134"/>
      <c r="C1260" s="135">
        <v>1061212</v>
      </c>
    </row>
    <row r="1261" spans="1:3">
      <c r="A1261" s="133" t="s">
        <v>1507</v>
      </c>
      <c r="B1261" s="134"/>
      <c r="C1261" s="135">
        <v>1106329</v>
      </c>
    </row>
    <row r="1262" spans="1:3">
      <c r="A1262" s="133" t="s">
        <v>1508</v>
      </c>
      <c r="B1262" s="134"/>
      <c r="C1262" s="135">
        <v>1128791</v>
      </c>
    </row>
    <row r="1263" spans="1:3">
      <c r="A1263" s="133" t="s">
        <v>1509</v>
      </c>
      <c r="B1263" s="134"/>
      <c r="C1263" s="135">
        <v>985407</v>
      </c>
    </row>
    <row r="1264" spans="1:3">
      <c r="A1264" s="133" t="s">
        <v>1510</v>
      </c>
      <c r="B1264" s="134"/>
      <c r="C1264" s="135">
        <v>1174730</v>
      </c>
    </row>
    <row r="1265" spans="1:3">
      <c r="A1265" s="133" t="s">
        <v>1511</v>
      </c>
      <c r="B1265" s="134"/>
      <c r="C1265" s="135">
        <v>1219553</v>
      </c>
    </row>
    <row r="1266" spans="1:3">
      <c r="A1266" s="133" t="s">
        <v>1512</v>
      </c>
      <c r="B1266" s="134"/>
      <c r="C1266" s="135">
        <v>1242015</v>
      </c>
    </row>
    <row r="1267" spans="1:3">
      <c r="A1267" s="133" t="s">
        <v>1513</v>
      </c>
      <c r="B1267" s="134"/>
      <c r="C1267" s="135">
        <v>1462142</v>
      </c>
    </row>
    <row r="1268" spans="1:3">
      <c r="A1268" s="133" t="s">
        <v>1514</v>
      </c>
      <c r="B1268" s="134"/>
      <c r="C1268" s="135">
        <v>1647600</v>
      </c>
    </row>
    <row r="1269" spans="1:3">
      <c r="A1269" s="133" t="s">
        <v>1515</v>
      </c>
      <c r="B1269" s="134"/>
      <c r="C1269" s="135">
        <v>1507379</v>
      </c>
    </row>
    <row r="1270" spans="1:3">
      <c r="A1270" s="133" t="s">
        <v>1516</v>
      </c>
      <c r="B1270" s="134"/>
      <c r="C1270" s="135">
        <v>1694470</v>
      </c>
    </row>
    <row r="1271" spans="1:3">
      <c r="A1271" s="133" t="s">
        <v>1517</v>
      </c>
      <c r="B1271" s="134"/>
      <c r="C1271" s="135">
        <v>1529488</v>
      </c>
    </row>
    <row r="1272" spans="1:3">
      <c r="A1272" s="133" t="s">
        <v>1518</v>
      </c>
      <c r="B1272" s="134"/>
      <c r="C1272" s="135">
        <v>510813</v>
      </c>
    </row>
    <row r="1273" spans="1:3">
      <c r="A1273" s="133" t="s">
        <v>1519</v>
      </c>
      <c r="B1273" s="134"/>
      <c r="C1273" s="135">
        <v>1267517</v>
      </c>
    </row>
    <row r="1274" spans="1:3">
      <c r="A1274" s="133" t="s">
        <v>1520</v>
      </c>
      <c r="B1274" s="134"/>
      <c r="C1274" s="135">
        <v>1468364</v>
      </c>
    </row>
    <row r="1275" spans="1:3">
      <c r="A1275" s="133" t="s">
        <v>1521</v>
      </c>
      <c r="B1275" s="134"/>
      <c r="C1275" s="135">
        <v>1312404</v>
      </c>
    </row>
    <row r="1276" spans="1:3">
      <c r="A1276" s="133" t="s">
        <v>1522</v>
      </c>
      <c r="B1276" s="134"/>
      <c r="C1276" s="135">
        <v>1515268</v>
      </c>
    </row>
    <row r="1277" spans="1:3">
      <c r="A1277" s="133" t="s">
        <v>1523</v>
      </c>
      <c r="B1277" s="134"/>
      <c r="C1277" s="135">
        <v>1187734</v>
      </c>
    </row>
    <row r="1278" spans="1:3">
      <c r="A1278" s="133" t="s">
        <v>1524</v>
      </c>
      <c r="B1278" s="134"/>
      <c r="C1278" s="135">
        <v>1407523</v>
      </c>
    </row>
    <row r="1279" spans="1:3">
      <c r="A1279" s="133" t="s">
        <v>1525</v>
      </c>
      <c r="B1279" s="134"/>
      <c r="C1279" s="135">
        <v>1603058</v>
      </c>
    </row>
    <row r="1280" spans="1:3">
      <c r="A1280" s="133" t="s">
        <v>1526</v>
      </c>
      <c r="B1280" s="134"/>
      <c r="C1280" s="135">
        <v>1452345</v>
      </c>
    </row>
    <row r="1281" spans="1:3">
      <c r="A1281" s="133" t="s">
        <v>1527</v>
      </c>
      <c r="B1281" s="134"/>
      <c r="C1281" s="135">
        <v>1650086</v>
      </c>
    </row>
    <row r="1282" spans="1:3">
      <c r="A1282" s="133" t="s">
        <v>1528</v>
      </c>
      <c r="B1282" s="134"/>
      <c r="C1282" s="135">
        <v>1474816</v>
      </c>
    </row>
    <row r="1283" spans="1:3">
      <c r="A1283" s="133" t="s">
        <v>1529</v>
      </c>
      <c r="B1283" s="134"/>
      <c r="C1283" s="135">
        <v>1705517</v>
      </c>
    </row>
    <row r="1284" spans="1:3">
      <c r="A1284" s="133" t="s">
        <v>1530</v>
      </c>
      <c r="B1284" s="134"/>
      <c r="C1284" s="135">
        <v>1807637</v>
      </c>
    </row>
    <row r="1285" spans="1:3">
      <c r="A1285" s="133" t="s">
        <v>1531</v>
      </c>
      <c r="B1285" s="134"/>
      <c r="C1285" s="135">
        <v>1854664</v>
      </c>
    </row>
    <row r="1286" spans="1:3">
      <c r="A1286" s="133" t="s">
        <v>1532</v>
      </c>
      <c r="B1286" s="134"/>
      <c r="C1286" s="135">
        <v>1910037</v>
      </c>
    </row>
    <row r="1287" spans="1:3">
      <c r="A1287" s="133" t="s">
        <v>1533</v>
      </c>
      <c r="B1287" s="134"/>
      <c r="C1287" s="135">
        <v>1609432</v>
      </c>
    </row>
    <row r="1288" spans="1:3">
      <c r="A1288" s="133" t="s">
        <v>1534</v>
      </c>
      <c r="B1288" s="134"/>
      <c r="C1288" s="135">
        <v>1656358</v>
      </c>
    </row>
    <row r="1289" spans="1:3">
      <c r="A1289" s="133" t="s">
        <v>1535</v>
      </c>
      <c r="B1289" s="134"/>
      <c r="C1289" s="135">
        <v>1712017</v>
      </c>
    </row>
    <row r="1290" spans="1:3">
      <c r="A1290" s="133" t="s">
        <v>1536</v>
      </c>
      <c r="B1290" s="134"/>
      <c r="C1290" s="135">
        <v>1765886</v>
      </c>
    </row>
    <row r="1291" spans="1:3">
      <c r="A1291" s="133" t="s">
        <v>1537</v>
      </c>
      <c r="B1291" s="134"/>
      <c r="C1291" s="135">
        <v>1813054</v>
      </c>
    </row>
    <row r="1292" spans="1:3">
      <c r="A1292" s="133" t="s">
        <v>1538</v>
      </c>
      <c r="B1292" s="134"/>
      <c r="C1292" s="135">
        <v>1868310</v>
      </c>
    </row>
    <row r="1293" spans="1:3">
      <c r="A1293" s="133" t="s">
        <v>1539</v>
      </c>
      <c r="B1293" s="134"/>
      <c r="C1293" s="135">
        <v>2084908</v>
      </c>
    </row>
    <row r="1294" spans="1:3">
      <c r="A1294" s="133" t="s">
        <v>1540</v>
      </c>
      <c r="B1294" s="134"/>
      <c r="C1294" s="135">
        <v>2100019</v>
      </c>
    </row>
    <row r="1295" spans="1:3">
      <c r="A1295" s="133" t="s">
        <v>1541</v>
      </c>
      <c r="B1295" s="134"/>
      <c r="C1295" s="135">
        <v>2131735</v>
      </c>
    </row>
    <row r="1296" spans="1:3">
      <c r="A1296" s="133" t="s">
        <v>1542</v>
      </c>
      <c r="B1296" s="134"/>
      <c r="C1296" s="135">
        <v>2197078</v>
      </c>
    </row>
    <row r="1297" spans="1:3">
      <c r="A1297" s="133" t="s">
        <v>1543</v>
      </c>
      <c r="B1297" s="134"/>
      <c r="C1297" s="135">
        <v>567015</v>
      </c>
    </row>
    <row r="1298" spans="1:3">
      <c r="A1298" s="133" t="s">
        <v>1544</v>
      </c>
      <c r="B1298" s="134"/>
      <c r="C1298" s="135">
        <v>1881159</v>
      </c>
    </row>
    <row r="1299" spans="1:3">
      <c r="A1299" s="133" t="s">
        <v>1545</v>
      </c>
      <c r="B1299" s="134"/>
      <c r="C1299" s="135">
        <v>1896831</v>
      </c>
    </row>
    <row r="1300" spans="1:3">
      <c r="A1300" s="133" t="s">
        <v>1546</v>
      </c>
      <c r="B1300" s="134"/>
      <c r="C1300" s="135">
        <v>1928454</v>
      </c>
    </row>
    <row r="1301" spans="1:3">
      <c r="A1301" s="133" t="s">
        <v>1547</v>
      </c>
      <c r="B1301" s="134"/>
      <c r="C1301" s="135">
        <v>1993619</v>
      </c>
    </row>
    <row r="1302" spans="1:3">
      <c r="A1302" s="133" t="s">
        <v>1548</v>
      </c>
      <c r="B1302" s="134"/>
      <c r="C1302" s="135">
        <v>1778706</v>
      </c>
    </row>
    <row r="1303" spans="1:3">
      <c r="A1303" s="133" t="s">
        <v>1549</v>
      </c>
      <c r="B1303" s="134"/>
      <c r="C1303" s="135">
        <v>2046243</v>
      </c>
    </row>
    <row r="1304" spans="1:3">
      <c r="A1304" s="133" t="s">
        <v>1550</v>
      </c>
      <c r="B1304" s="134"/>
      <c r="C1304" s="135">
        <v>2061582</v>
      </c>
    </row>
    <row r="1305" spans="1:3">
      <c r="A1305" s="133" t="s">
        <v>1551</v>
      </c>
      <c r="B1305" s="134"/>
      <c r="C1305" s="135">
        <v>2093298</v>
      </c>
    </row>
    <row r="1306" spans="1:3">
      <c r="A1306" s="133" t="s">
        <v>1552</v>
      </c>
      <c r="B1306" s="134"/>
      <c r="C1306" s="135">
        <v>2158701</v>
      </c>
    </row>
    <row r="1307" spans="1:3">
      <c r="A1307" s="133" t="s">
        <v>1553</v>
      </c>
      <c r="B1307" s="134"/>
      <c r="C1307" s="135">
        <v>2936899</v>
      </c>
    </row>
    <row r="1308" spans="1:3">
      <c r="A1308" s="133" t="s">
        <v>1554</v>
      </c>
      <c r="B1308" s="134"/>
      <c r="C1308" s="135">
        <v>2983930</v>
      </c>
    </row>
    <row r="1309" spans="1:3">
      <c r="A1309" s="133" t="s">
        <v>1555</v>
      </c>
      <c r="B1309" s="134"/>
      <c r="C1309" s="135">
        <v>2864553</v>
      </c>
    </row>
    <row r="1310" spans="1:3">
      <c r="A1310" s="133" t="s">
        <v>1556</v>
      </c>
      <c r="B1310" s="134"/>
      <c r="C1310" s="135">
        <v>2552972</v>
      </c>
    </row>
    <row r="1311" spans="1:3">
      <c r="A1311" s="133" t="s">
        <v>1557</v>
      </c>
      <c r="B1311" s="134"/>
      <c r="C1311" s="135">
        <v>2599939</v>
      </c>
    </row>
    <row r="1312" spans="1:3">
      <c r="A1312" s="133" t="s">
        <v>1558</v>
      </c>
      <c r="B1312" s="134"/>
      <c r="C1312" s="135">
        <v>2505537</v>
      </c>
    </row>
    <row r="1313" spans="1:3">
      <c r="A1313" s="133" t="s">
        <v>1559</v>
      </c>
      <c r="B1313" s="134"/>
      <c r="C1313" s="135">
        <v>2894998</v>
      </c>
    </row>
    <row r="1314" spans="1:3">
      <c r="A1314" s="133" t="s">
        <v>1560</v>
      </c>
      <c r="B1314" s="134"/>
      <c r="C1314" s="135">
        <v>2941916</v>
      </c>
    </row>
    <row r="1315" spans="1:3">
      <c r="A1315" s="133" t="s">
        <v>1561</v>
      </c>
      <c r="B1315" s="134"/>
      <c r="C1315" s="135">
        <v>2825423</v>
      </c>
    </row>
    <row r="1316" spans="1:3" ht="15.75">
      <c r="A1316" s="136" t="s">
        <v>1562</v>
      </c>
      <c r="B1316" s="134"/>
      <c r="C1316" s="135">
        <v>30565</v>
      </c>
    </row>
    <row r="1317" spans="1:3" ht="15.75">
      <c r="A1317" s="136" t="s">
        <v>1563</v>
      </c>
      <c r="B1317" s="134"/>
      <c r="C1317" s="135">
        <v>42094</v>
      </c>
    </row>
    <row r="1318" spans="1:3" ht="15.75">
      <c r="A1318" s="136" t="s">
        <v>1564</v>
      </c>
      <c r="B1318" s="134"/>
      <c r="C1318" s="135">
        <v>42094</v>
      </c>
    </row>
    <row r="1319" spans="1:3" ht="15.75">
      <c r="A1319" s="136" t="s">
        <v>1565</v>
      </c>
      <c r="B1319" s="134"/>
      <c r="C1319" s="135">
        <v>62659</v>
      </c>
    </row>
    <row r="1320" spans="1:3" ht="15.75">
      <c r="A1320" s="136" t="s">
        <v>1566</v>
      </c>
      <c r="B1320" s="134"/>
      <c r="C1320" s="135">
        <v>62659</v>
      </c>
    </row>
    <row r="1321" spans="1:3" ht="15.75">
      <c r="A1321" s="136" t="s">
        <v>1567</v>
      </c>
      <c r="B1321" s="134"/>
      <c r="C1321" s="135">
        <v>24317</v>
      </c>
    </row>
    <row r="1322" spans="1:3" ht="15.75">
      <c r="A1322" s="136" t="s">
        <v>1568</v>
      </c>
      <c r="B1322" s="134"/>
      <c r="C1322" s="135">
        <v>35847</v>
      </c>
    </row>
    <row r="1323" spans="1:3" ht="15.75">
      <c r="A1323" s="136" t="s">
        <v>1569</v>
      </c>
      <c r="B1323" s="134"/>
      <c r="C1323" s="135">
        <v>35847</v>
      </c>
    </row>
    <row r="1324" spans="1:3" ht="15.75">
      <c r="A1324" s="136" t="s">
        <v>1570</v>
      </c>
      <c r="B1324" s="134"/>
      <c r="C1324" s="135">
        <v>46223</v>
      </c>
    </row>
    <row r="1325" spans="1:3" ht="15.75">
      <c r="A1325" s="136" t="s">
        <v>1571</v>
      </c>
      <c r="B1325" s="134"/>
      <c r="C1325" s="135">
        <v>46223</v>
      </c>
    </row>
    <row r="1326" spans="1:3" ht="15.75">
      <c r="A1326" s="136" t="s">
        <v>1572</v>
      </c>
      <c r="B1326" s="134"/>
      <c r="C1326" s="135">
        <v>60541</v>
      </c>
    </row>
    <row r="1327" spans="1:3" ht="15.75">
      <c r="A1327" s="136" t="s">
        <v>1573</v>
      </c>
      <c r="B1327" s="134"/>
      <c r="C1327" s="135">
        <v>30565</v>
      </c>
    </row>
    <row r="1328" spans="1:3" ht="15.75">
      <c r="A1328" s="136" t="s">
        <v>1574</v>
      </c>
      <c r="B1328" s="134"/>
      <c r="C1328" s="135">
        <v>51129</v>
      </c>
    </row>
    <row r="1329" spans="1:3" ht="15.75">
      <c r="A1329" s="136" t="s">
        <v>1575</v>
      </c>
      <c r="B1329" s="134"/>
      <c r="C1329" s="135">
        <v>24317</v>
      </c>
    </row>
    <row r="1330" spans="1:3" ht="15.75">
      <c r="A1330" s="136" t="s">
        <v>1576</v>
      </c>
      <c r="B1330" s="134"/>
      <c r="C1330" s="135">
        <v>34694</v>
      </c>
    </row>
    <row r="1331" spans="1:3" ht="15.75">
      <c r="A1331" s="136" t="s">
        <v>1577</v>
      </c>
      <c r="B1331" s="134"/>
      <c r="C1331" s="135">
        <v>32871</v>
      </c>
    </row>
    <row r="1332" spans="1:3" ht="15.75">
      <c r="A1332" s="136" t="s">
        <v>1578</v>
      </c>
      <c r="B1332" s="134"/>
      <c r="C1332" s="135">
        <v>44400</v>
      </c>
    </row>
    <row r="1333" spans="1:3" ht="15.75">
      <c r="A1333" s="136" t="s">
        <v>1579</v>
      </c>
      <c r="B1333" s="134"/>
      <c r="C1333" s="135">
        <v>44400</v>
      </c>
    </row>
    <row r="1334" spans="1:3" ht="15.75">
      <c r="A1334" s="136" t="s">
        <v>1580</v>
      </c>
      <c r="B1334" s="134"/>
      <c r="C1334" s="135">
        <v>64964</v>
      </c>
    </row>
    <row r="1335" spans="1:3" ht="15.75">
      <c r="A1335" s="136" t="s">
        <v>1581</v>
      </c>
      <c r="B1335" s="134"/>
      <c r="C1335" s="135">
        <v>64964</v>
      </c>
    </row>
    <row r="1336" spans="1:3" ht="15.75">
      <c r="A1336" s="136" t="s">
        <v>1582</v>
      </c>
      <c r="B1336" s="134"/>
      <c r="C1336" s="135">
        <v>25846</v>
      </c>
    </row>
    <row r="1337" spans="1:3" ht="15.75">
      <c r="A1337" s="136" t="s">
        <v>1583</v>
      </c>
      <c r="B1337" s="134"/>
      <c r="C1337" s="135">
        <v>37376</v>
      </c>
    </row>
    <row r="1338" spans="1:3" ht="15.75">
      <c r="A1338" s="136" t="s">
        <v>1584</v>
      </c>
      <c r="B1338" s="134"/>
      <c r="C1338" s="135">
        <v>37376</v>
      </c>
    </row>
    <row r="1339" spans="1:3" ht="15.75">
      <c r="A1339" s="136" t="s">
        <v>1585</v>
      </c>
      <c r="B1339" s="134"/>
      <c r="C1339" s="135">
        <v>48207</v>
      </c>
    </row>
    <row r="1340" spans="1:3" ht="15.75">
      <c r="A1340" s="136" t="s">
        <v>1586</v>
      </c>
      <c r="B1340" s="134"/>
      <c r="C1340" s="135">
        <v>48207</v>
      </c>
    </row>
    <row r="1341" spans="1:3" ht="15.75">
      <c r="A1341" s="136" t="s">
        <v>1587</v>
      </c>
      <c r="B1341" s="134"/>
      <c r="C1341" s="135">
        <v>63597</v>
      </c>
    </row>
    <row r="1342" spans="1:3" ht="15.75">
      <c r="A1342" s="136" t="s">
        <v>1588</v>
      </c>
      <c r="B1342" s="134"/>
      <c r="C1342" s="135">
        <v>32871</v>
      </c>
    </row>
    <row r="1343" spans="1:3" ht="15.75">
      <c r="A1343" s="136" t="s">
        <v>1589</v>
      </c>
      <c r="B1343" s="134"/>
      <c r="C1343" s="135">
        <v>53435</v>
      </c>
    </row>
    <row r="1344" spans="1:3" ht="15.75">
      <c r="A1344" s="136" t="s">
        <v>1590</v>
      </c>
      <c r="B1344" s="134"/>
      <c r="C1344" s="135">
        <v>25846</v>
      </c>
    </row>
    <row r="1345" spans="1:3" ht="15.75">
      <c r="A1345" s="136" t="s">
        <v>1591</v>
      </c>
      <c r="B1345" s="134"/>
      <c r="C1345" s="135">
        <v>36678</v>
      </c>
    </row>
    <row r="1346" spans="1:3" ht="15.75">
      <c r="A1346" s="136" t="s">
        <v>1592</v>
      </c>
      <c r="B1346" s="134"/>
      <c r="C1346" s="135">
        <v>39332</v>
      </c>
    </row>
    <row r="1347" spans="1:3" ht="15.75">
      <c r="A1347" s="136" t="s">
        <v>1593</v>
      </c>
      <c r="B1347" s="134"/>
      <c r="C1347" s="135">
        <v>50861</v>
      </c>
    </row>
    <row r="1348" spans="1:3" ht="15.75">
      <c r="A1348" s="136" t="s">
        <v>1594</v>
      </c>
      <c r="B1348" s="134"/>
      <c r="C1348" s="135">
        <v>50861</v>
      </c>
    </row>
    <row r="1349" spans="1:3" ht="15.75">
      <c r="A1349" s="136" t="s">
        <v>1595</v>
      </c>
      <c r="B1349" s="134"/>
      <c r="C1349" s="135">
        <v>71882</v>
      </c>
    </row>
    <row r="1350" spans="1:3" ht="15.75">
      <c r="A1350" s="136" t="s">
        <v>1596</v>
      </c>
      <c r="B1350" s="134"/>
      <c r="C1350" s="135">
        <v>71882</v>
      </c>
    </row>
    <row r="1351" spans="1:3" ht="15.75">
      <c r="A1351" s="136" t="s">
        <v>1597</v>
      </c>
      <c r="B1351" s="134"/>
      <c r="C1351" s="135">
        <v>31128</v>
      </c>
    </row>
    <row r="1352" spans="1:3" ht="15.75">
      <c r="A1352" s="136" t="s">
        <v>1598</v>
      </c>
      <c r="B1352" s="134"/>
      <c r="C1352" s="135">
        <v>42657</v>
      </c>
    </row>
    <row r="1353" spans="1:3" ht="15.75">
      <c r="A1353" s="136" t="s">
        <v>1599</v>
      </c>
      <c r="B1353" s="134"/>
      <c r="C1353" s="135">
        <v>42657</v>
      </c>
    </row>
    <row r="1354" spans="1:3" ht="15.75">
      <c r="A1354" s="136" t="s">
        <v>1600</v>
      </c>
      <c r="B1354" s="134"/>
      <c r="C1354" s="135">
        <v>37080</v>
      </c>
    </row>
    <row r="1355" spans="1:3" ht="15.75">
      <c r="A1355" s="136" t="s">
        <v>1601</v>
      </c>
      <c r="B1355" s="134"/>
      <c r="C1355" s="135">
        <v>53703</v>
      </c>
    </row>
    <row r="1356" spans="1:3" ht="15.75">
      <c r="A1356" s="136" t="s">
        <v>1602</v>
      </c>
      <c r="B1356" s="134"/>
      <c r="C1356" s="135">
        <v>53703</v>
      </c>
    </row>
    <row r="1357" spans="1:3" ht="15.75">
      <c r="A1357" s="136" t="s">
        <v>1603</v>
      </c>
      <c r="B1357" s="134"/>
      <c r="C1357" s="135">
        <v>68959</v>
      </c>
    </row>
    <row r="1358" spans="1:3" ht="15.75">
      <c r="A1358" s="136" t="s">
        <v>1604</v>
      </c>
      <c r="B1358" s="134"/>
      <c r="C1358" s="135">
        <v>39332</v>
      </c>
    </row>
    <row r="1359" spans="1:3" ht="15.75">
      <c r="A1359" s="136" t="s">
        <v>1605</v>
      </c>
      <c r="B1359" s="134"/>
      <c r="C1359" s="135">
        <v>60352</v>
      </c>
    </row>
    <row r="1360" spans="1:3" ht="15.75">
      <c r="A1360" s="136" t="s">
        <v>1606</v>
      </c>
      <c r="B1360" s="134"/>
      <c r="C1360" s="135">
        <v>31128</v>
      </c>
    </row>
    <row r="1361" spans="1:3" ht="15.75">
      <c r="A1361" s="136" t="s">
        <v>1607</v>
      </c>
      <c r="B1361" s="134"/>
      <c r="C1361" s="135">
        <v>42175</v>
      </c>
    </row>
    <row r="1362" spans="1:3" ht="15.75">
      <c r="A1362" s="136" t="s">
        <v>1608</v>
      </c>
      <c r="B1362" s="134"/>
      <c r="C1362" s="135">
        <v>60245</v>
      </c>
    </row>
    <row r="1363" spans="1:3" ht="15.75">
      <c r="A1363" s="136" t="s">
        <v>1609</v>
      </c>
      <c r="B1363" s="134"/>
      <c r="C1363" s="135">
        <v>40860</v>
      </c>
    </row>
    <row r="1364" spans="1:3" ht="15.75">
      <c r="A1364" s="136" t="s">
        <v>1610</v>
      </c>
      <c r="B1364" s="134"/>
      <c r="C1364" s="135">
        <v>52390</v>
      </c>
    </row>
    <row r="1365" spans="1:3" ht="15.75">
      <c r="A1365" s="136" t="s">
        <v>1611</v>
      </c>
      <c r="B1365" s="134"/>
      <c r="C1365" s="135">
        <v>52390</v>
      </c>
    </row>
    <row r="1366" spans="1:3" ht="15.75">
      <c r="A1366" s="136" t="s">
        <v>1612</v>
      </c>
      <c r="B1366" s="134"/>
      <c r="C1366" s="135">
        <v>73436</v>
      </c>
    </row>
    <row r="1367" spans="1:3" ht="15.75">
      <c r="A1367" s="136" t="s">
        <v>1613</v>
      </c>
      <c r="B1367" s="134"/>
      <c r="C1367" s="135">
        <v>73436</v>
      </c>
    </row>
    <row r="1368" spans="1:3" ht="15.75">
      <c r="A1368" s="136" t="s">
        <v>1614</v>
      </c>
      <c r="B1368" s="134"/>
      <c r="C1368" s="135">
        <v>70353</v>
      </c>
    </row>
    <row r="1369" spans="1:3" ht="15.75">
      <c r="A1369" s="136" t="s">
        <v>1615</v>
      </c>
      <c r="B1369" s="134"/>
      <c r="C1369" s="135">
        <v>32147</v>
      </c>
    </row>
    <row r="1370" spans="1:3" ht="15.75">
      <c r="A1370" s="136" t="s">
        <v>1616</v>
      </c>
      <c r="B1370" s="134"/>
      <c r="C1370" s="135">
        <v>43676</v>
      </c>
    </row>
    <row r="1371" spans="1:3" ht="15.75">
      <c r="A1371" s="136" t="s">
        <v>1617</v>
      </c>
      <c r="B1371" s="134"/>
      <c r="C1371" s="135">
        <v>43676</v>
      </c>
    </row>
    <row r="1372" spans="1:3" ht="15.75">
      <c r="A1372" s="136" t="s">
        <v>1618</v>
      </c>
      <c r="B1372" s="134"/>
      <c r="C1372" s="135">
        <v>36436</v>
      </c>
    </row>
    <row r="1373" spans="1:3" ht="15.75">
      <c r="A1373" s="136" t="s">
        <v>1619</v>
      </c>
      <c r="B1373" s="134"/>
      <c r="C1373" s="135">
        <v>54615</v>
      </c>
    </row>
    <row r="1374" spans="1:3" ht="15.75">
      <c r="A1374" s="136" t="s">
        <v>1620</v>
      </c>
      <c r="B1374" s="134"/>
      <c r="C1374" s="135">
        <v>54615</v>
      </c>
    </row>
    <row r="1375" spans="1:3" ht="15.75">
      <c r="A1375" s="136" t="s">
        <v>1621</v>
      </c>
      <c r="B1375" s="134"/>
      <c r="C1375" s="135">
        <v>69764</v>
      </c>
    </row>
    <row r="1376" spans="1:3" ht="15.75">
      <c r="A1376" s="136" t="s">
        <v>1622</v>
      </c>
      <c r="B1376" s="134"/>
      <c r="C1376" s="135">
        <v>40860</v>
      </c>
    </row>
    <row r="1377" spans="1:3" ht="15.75">
      <c r="A1377" s="136" t="s">
        <v>1623</v>
      </c>
      <c r="B1377" s="134"/>
      <c r="C1377" s="135">
        <v>61908</v>
      </c>
    </row>
    <row r="1378" spans="1:3" ht="15.75">
      <c r="A1378" s="136" t="s">
        <v>1624</v>
      </c>
      <c r="B1378" s="134"/>
      <c r="C1378" s="135">
        <v>32147</v>
      </c>
    </row>
    <row r="1379" spans="1:3" ht="15.75">
      <c r="A1379" s="136" t="s">
        <v>1625</v>
      </c>
      <c r="B1379" s="134"/>
      <c r="C1379" s="135">
        <v>43086</v>
      </c>
    </row>
    <row r="1380" spans="1:3" ht="15.75">
      <c r="A1380" s="136" t="s">
        <v>1626</v>
      </c>
      <c r="B1380" s="134"/>
      <c r="C1380" s="135">
        <v>61291</v>
      </c>
    </row>
    <row r="1381" spans="1:3" ht="15.75">
      <c r="A1381" s="136" t="s">
        <v>1627</v>
      </c>
      <c r="B1381" s="134"/>
      <c r="C1381" s="135">
        <v>47322</v>
      </c>
    </row>
    <row r="1382" spans="1:3" ht="15.75">
      <c r="A1382" s="136" t="s">
        <v>1628</v>
      </c>
      <c r="B1382" s="134"/>
      <c r="C1382" s="135">
        <v>58851</v>
      </c>
    </row>
    <row r="1383" spans="1:3" ht="15.75">
      <c r="A1383" s="136" t="s">
        <v>1629</v>
      </c>
      <c r="B1383" s="134"/>
      <c r="C1383" s="135">
        <v>58851</v>
      </c>
    </row>
    <row r="1384" spans="1:3" ht="15.75">
      <c r="A1384" s="136" t="s">
        <v>1630</v>
      </c>
      <c r="B1384" s="134"/>
      <c r="C1384" s="135">
        <v>81239</v>
      </c>
    </row>
    <row r="1385" spans="1:3" ht="15.75">
      <c r="A1385" s="136" t="s">
        <v>1631</v>
      </c>
      <c r="B1385" s="134"/>
      <c r="C1385" s="135">
        <v>81239</v>
      </c>
    </row>
    <row r="1386" spans="1:3" ht="15.75">
      <c r="A1386" s="136" t="s">
        <v>1632</v>
      </c>
      <c r="B1386" s="134"/>
      <c r="C1386" s="135">
        <v>35927</v>
      </c>
    </row>
    <row r="1387" spans="1:3" ht="15.75">
      <c r="A1387" s="136" t="s">
        <v>1633</v>
      </c>
      <c r="B1387" s="134"/>
      <c r="C1387" s="135">
        <v>47457</v>
      </c>
    </row>
    <row r="1388" spans="1:3" ht="15.75">
      <c r="A1388" s="136" t="s">
        <v>1634</v>
      </c>
      <c r="B1388" s="134"/>
      <c r="C1388" s="135">
        <v>47457</v>
      </c>
    </row>
    <row r="1389" spans="1:3" ht="15.75">
      <c r="A1389" s="136" t="s">
        <v>1635</v>
      </c>
      <c r="B1389" s="134"/>
      <c r="C1389" s="135">
        <v>41960</v>
      </c>
    </row>
    <row r="1390" spans="1:3" ht="15.75">
      <c r="A1390" s="136" t="s">
        <v>1636</v>
      </c>
      <c r="B1390" s="134"/>
      <c r="C1390" s="135">
        <v>61639</v>
      </c>
    </row>
    <row r="1391" spans="1:3" ht="15.75">
      <c r="A1391" s="136" t="s">
        <v>1637</v>
      </c>
      <c r="B1391" s="134"/>
      <c r="C1391" s="135">
        <v>61639</v>
      </c>
    </row>
    <row r="1392" spans="1:3" ht="15.75">
      <c r="A1392" s="136" t="s">
        <v>1638</v>
      </c>
      <c r="B1392" s="134"/>
      <c r="C1392" s="135">
        <v>47322</v>
      </c>
    </row>
    <row r="1393" spans="1:3" ht="15.75">
      <c r="A1393" s="136" t="s">
        <v>1639</v>
      </c>
      <c r="B1393" s="134"/>
      <c r="C1393" s="135">
        <v>69710</v>
      </c>
    </row>
    <row r="1394" spans="1:3" ht="15.75">
      <c r="A1394" s="136" t="s">
        <v>1640</v>
      </c>
      <c r="B1394" s="134"/>
      <c r="C1394" s="135">
        <v>35927</v>
      </c>
    </row>
    <row r="1395" spans="1:3" ht="15.75">
      <c r="A1395" s="136" t="s">
        <v>1641</v>
      </c>
      <c r="B1395" s="134"/>
      <c r="C1395" s="135">
        <v>50111</v>
      </c>
    </row>
    <row r="1396" spans="1:3" ht="15.75">
      <c r="A1396" s="136" t="s">
        <v>1642</v>
      </c>
      <c r="B1396" s="134"/>
      <c r="C1396" s="135">
        <v>70944</v>
      </c>
    </row>
    <row r="1397" spans="1:3" ht="15.75">
      <c r="A1397" s="136" t="s">
        <v>1643</v>
      </c>
      <c r="B1397" s="134"/>
      <c r="C1397" s="135">
        <v>51665</v>
      </c>
    </row>
    <row r="1398" spans="1:3" ht="15.75">
      <c r="A1398" s="136" t="s">
        <v>1644</v>
      </c>
      <c r="B1398" s="134"/>
      <c r="C1398" s="135">
        <v>63195</v>
      </c>
    </row>
    <row r="1399" spans="1:3" ht="15.75">
      <c r="A1399" s="136" t="s">
        <v>1645</v>
      </c>
      <c r="B1399" s="134"/>
      <c r="C1399" s="135">
        <v>63195</v>
      </c>
    </row>
    <row r="1400" spans="1:3" ht="15.75">
      <c r="A1400" s="136" t="s">
        <v>1646</v>
      </c>
      <c r="B1400" s="134"/>
      <c r="C1400" s="135">
        <v>85529</v>
      </c>
    </row>
    <row r="1401" spans="1:3" ht="15.75">
      <c r="A1401" s="136" t="s">
        <v>1647</v>
      </c>
      <c r="B1401" s="134"/>
      <c r="C1401" s="135">
        <v>85529</v>
      </c>
    </row>
    <row r="1402" spans="1:3" ht="15.75">
      <c r="A1402" s="136" t="s">
        <v>1648</v>
      </c>
      <c r="B1402" s="134"/>
      <c r="C1402" s="135">
        <v>40995</v>
      </c>
    </row>
    <row r="1403" spans="1:3" ht="15.75">
      <c r="A1403" s="136" t="s">
        <v>1649</v>
      </c>
      <c r="B1403" s="134"/>
      <c r="C1403" s="135">
        <v>52523</v>
      </c>
    </row>
    <row r="1404" spans="1:3" ht="15.75">
      <c r="A1404" s="136" t="s">
        <v>1650</v>
      </c>
      <c r="B1404" s="134"/>
      <c r="C1404" s="135">
        <v>52523</v>
      </c>
    </row>
    <row r="1405" spans="1:3" ht="15.75">
      <c r="A1405" s="136" t="s">
        <v>1651</v>
      </c>
      <c r="B1405" s="134"/>
      <c r="C1405" s="135">
        <v>65742</v>
      </c>
    </row>
    <row r="1406" spans="1:3" ht="15.75">
      <c r="A1406" s="136" t="s">
        <v>1652</v>
      </c>
      <c r="B1406" s="134"/>
      <c r="C1406" s="135">
        <v>65742</v>
      </c>
    </row>
    <row r="1407" spans="1:3" ht="15.75">
      <c r="A1407" s="136" t="s">
        <v>1653</v>
      </c>
      <c r="B1407" s="134"/>
      <c r="C1407" s="135">
        <v>51665</v>
      </c>
    </row>
    <row r="1408" spans="1:3" ht="15.75">
      <c r="A1408" s="136" t="s">
        <v>1654</v>
      </c>
      <c r="B1408" s="134"/>
      <c r="C1408" s="135">
        <v>74000</v>
      </c>
    </row>
    <row r="1409" spans="1:3" ht="15.75">
      <c r="A1409" s="136" t="s">
        <v>1655</v>
      </c>
      <c r="B1409" s="134"/>
      <c r="C1409" s="135">
        <v>40995</v>
      </c>
    </row>
    <row r="1410" spans="1:3" ht="15.75">
      <c r="A1410" s="136" t="s">
        <v>1656</v>
      </c>
      <c r="B1410" s="134"/>
      <c r="C1410" s="135">
        <v>54213</v>
      </c>
    </row>
    <row r="1411" spans="1:3" ht="15.75">
      <c r="A1411" s="136" t="s">
        <v>1657</v>
      </c>
      <c r="B1411" s="134"/>
      <c r="C1411" s="135">
        <v>67377</v>
      </c>
    </row>
    <row r="1412" spans="1:3" ht="15.75">
      <c r="A1412" s="136" t="s">
        <v>1658</v>
      </c>
      <c r="B1412" s="134"/>
      <c r="C1412" s="135">
        <v>67377</v>
      </c>
    </row>
    <row r="1413" spans="1:3" ht="15.75">
      <c r="A1413" s="136" t="s">
        <v>1659</v>
      </c>
      <c r="B1413" s="134"/>
      <c r="C1413" s="135">
        <v>89712</v>
      </c>
    </row>
    <row r="1414" spans="1:3" ht="15.75">
      <c r="A1414" s="136" t="s">
        <v>1660</v>
      </c>
      <c r="B1414" s="134"/>
      <c r="C1414" s="135">
        <v>89712</v>
      </c>
    </row>
    <row r="1415" spans="1:3" ht="15.75">
      <c r="A1415" s="136" t="s">
        <v>1661</v>
      </c>
      <c r="B1415" s="134"/>
      <c r="C1415" s="135">
        <v>48207</v>
      </c>
    </row>
    <row r="1416" spans="1:3" ht="15.75">
      <c r="A1416" s="136" t="s">
        <v>1662</v>
      </c>
      <c r="B1416" s="134"/>
      <c r="C1416" s="135">
        <v>59736</v>
      </c>
    </row>
    <row r="1417" spans="1:3" ht="15.75">
      <c r="A1417" s="136" t="s">
        <v>1663</v>
      </c>
      <c r="B1417" s="134"/>
      <c r="C1417" s="135">
        <v>59736</v>
      </c>
    </row>
    <row r="1418" spans="1:3" ht="15.75">
      <c r="A1418" s="136" t="s">
        <v>1664</v>
      </c>
      <c r="B1418" s="134"/>
      <c r="C1418" s="135">
        <v>73061</v>
      </c>
    </row>
    <row r="1419" spans="1:3" ht="15.75">
      <c r="A1419" s="136" t="s">
        <v>1665</v>
      </c>
      <c r="B1419" s="134"/>
      <c r="C1419" s="135">
        <v>73061</v>
      </c>
    </row>
    <row r="1420" spans="1:3" ht="15.75">
      <c r="A1420" s="136" t="s">
        <v>1666</v>
      </c>
      <c r="B1420" s="134"/>
      <c r="C1420" s="135">
        <v>55848</v>
      </c>
    </row>
    <row r="1421" spans="1:3" ht="15.75">
      <c r="A1421" s="136" t="s">
        <v>1667</v>
      </c>
      <c r="B1421" s="134"/>
      <c r="C1421" s="135">
        <v>78182</v>
      </c>
    </row>
    <row r="1422" spans="1:3" ht="15.75">
      <c r="A1422" s="136" t="s">
        <v>1668</v>
      </c>
      <c r="B1422" s="134"/>
      <c r="C1422" s="135">
        <v>48207</v>
      </c>
    </row>
    <row r="1423" spans="1:3" ht="15.75">
      <c r="A1423" s="136" t="s">
        <v>1669</v>
      </c>
      <c r="B1423" s="134"/>
      <c r="C1423" s="135">
        <v>61532</v>
      </c>
    </row>
    <row r="1424" spans="1:3" ht="15.75">
      <c r="A1424" s="136" t="s">
        <v>1670</v>
      </c>
      <c r="B1424" s="134"/>
      <c r="C1424" s="135">
        <v>81507</v>
      </c>
    </row>
    <row r="1425" spans="1:3" ht="15.75">
      <c r="A1425" s="136" t="s">
        <v>1671</v>
      </c>
      <c r="B1425" s="134"/>
      <c r="C1425" s="135">
        <v>63919</v>
      </c>
    </row>
    <row r="1426" spans="1:3" ht="15.75">
      <c r="A1426" s="136" t="s">
        <v>1672</v>
      </c>
      <c r="B1426" s="134"/>
      <c r="C1426" s="135">
        <v>75448</v>
      </c>
    </row>
    <row r="1427" spans="1:3" ht="15.75">
      <c r="A1427" s="136" t="s">
        <v>1673</v>
      </c>
      <c r="B1427" s="134"/>
      <c r="C1427" s="135">
        <v>75448</v>
      </c>
    </row>
    <row r="1428" spans="1:3" ht="15.75">
      <c r="A1428" s="136" t="s">
        <v>1674</v>
      </c>
      <c r="B1428" s="134"/>
      <c r="C1428" s="135">
        <v>99229</v>
      </c>
    </row>
    <row r="1429" spans="1:3" ht="15.75">
      <c r="A1429" s="136" t="s">
        <v>1675</v>
      </c>
      <c r="B1429" s="134"/>
      <c r="C1429" s="135">
        <v>99229</v>
      </c>
    </row>
    <row r="1430" spans="1:3" ht="15.75">
      <c r="A1430" s="136" t="s">
        <v>1676</v>
      </c>
      <c r="B1430" s="134"/>
      <c r="C1430" s="135">
        <v>54695</v>
      </c>
    </row>
    <row r="1431" spans="1:3" ht="15.75">
      <c r="A1431" s="136" t="s">
        <v>1677</v>
      </c>
      <c r="B1431" s="134"/>
      <c r="C1431" s="135">
        <v>66225</v>
      </c>
    </row>
    <row r="1432" spans="1:3" ht="15.75">
      <c r="A1432" s="136" t="s">
        <v>1678</v>
      </c>
      <c r="B1432" s="134"/>
      <c r="C1432" s="135">
        <v>66225</v>
      </c>
    </row>
    <row r="1433" spans="1:3" ht="15.75">
      <c r="A1433" s="136" t="s">
        <v>1679</v>
      </c>
      <c r="B1433" s="134"/>
      <c r="C1433" s="135">
        <v>80863</v>
      </c>
    </row>
    <row r="1434" spans="1:3" ht="15.75">
      <c r="A1434" s="136" t="s">
        <v>1680</v>
      </c>
      <c r="B1434" s="134"/>
      <c r="C1434" s="135">
        <v>80863</v>
      </c>
    </row>
    <row r="1435" spans="1:3" ht="15.75">
      <c r="A1435" s="136" t="s">
        <v>1681</v>
      </c>
      <c r="B1435" s="134"/>
      <c r="C1435" s="135">
        <v>63919</v>
      </c>
    </row>
    <row r="1436" spans="1:3" ht="15.75">
      <c r="A1436" s="136" t="s">
        <v>1682</v>
      </c>
      <c r="B1436" s="134"/>
      <c r="C1436" s="135">
        <v>87700</v>
      </c>
    </row>
    <row r="1437" spans="1:3" ht="15.75">
      <c r="A1437" s="136" t="s">
        <v>1683</v>
      </c>
      <c r="B1437" s="134"/>
      <c r="C1437" s="135">
        <v>54695</v>
      </c>
    </row>
    <row r="1438" spans="1:3" ht="15.75">
      <c r="A1438" s="136" t="s">
        <v>1684</v>
      </c>
      <c r="B1438" s="134"/>
      <c r="C1438" s="135">
        <v>76172</v>
      </c>
    </row>
    <row r="1439" spans="1:3" ht="15.75">
      <c r="A1439" s="136" t="s">
        <v>1685</v>
      </c>
      <c r="B1439" s="134"/>
      <c r="C1439" s="135">
        <v>69335</v>
      </c>
    </row>
    <row r="1440" spans="1:3" ht="15.75">
      <c r="A1440" s="136" t="s">
        <v>1686</v>
      </c>
      <c r="B1440" s="134"/>
      <c r="C1440" s="135">
        <v>90772</v>
      </c>
    </row>
    <row r="1441" spans="1:3" ht="15.75">
      <c r="A1441" s="136" t="s">
        <v>1687</v>
      </c>
      <c r="B1441" s="134"/>
      <c r="C1441" s="135">
        <v>72550</v>
      </c>
    </row>
    <row r="1442" spans="1:3" ht="15.75">
      <c r="A1442" s="136" t="s">
        <v>1688</v>
      </c>
      <c r="B1442" s="134"/>
      <c r="C1442" s="135">
        <v>64090</v>
      </c>
    </row>
    <row r="1443" spans="1:3" ht="15.75">
      <c r="A1443" s="136" t="s">
        <v>1689</v>
      </c>
      <c r="B1443" s="134"/>
      <c r="C1443" s="135">
        <v>73703</v>
      </c>
    </row>
    <row r="1444" spans="1:3" ht="15.75">
      <c r="A1444" s="136" t="s">
        <v>1690</v>
      </c>
      <c r="B1444" s="134"/>
      <c r="C1444" s="135">
        <v>76907</v>
      </c>
    </row>
    <row r="1445" spans="1:3" ht="15.75">
      <c r="A1445" s="136" t="s">
        <v>1691</v>
      </c>
      <c r="B1445" s="134"/>
      <c r="C1445" s="135">
        <v>57681</v>
      </c>
    </row>
    <row r="1446" spans="1:3" ht="15.75">
      <c r="A1446" s="136" t="s">
        <v>1692</v>
      </c>
      <c r="B1446" s="134"/>
      <c r="C1446" s="135">
        <v>66333</v>
      </c>
    </row>
    <row r="1447" spans="1:3" ht="15.75">
      <c r="A1447" s="136" t="s">
        <v>1693</v>
      </c>
      <c r="B1447" s="134"/>
      <c r="C1447" s="135">
        <v>66761</v>
      </c>
    </row>
    <row r="1448" spans="1:3" ht="15.75">
      <c r="A1448" s="136" t="s">
        <v>1694</v>
      </c>
      <c r="B1448" s="134"/>
      <c r="C1448" s="135">
        <v>96891</v>
      </c>
    </row>
    <row r="1449" spans="1:3" ht="15.75">
      <c r="A1449" s="136" t="s">
        <v>1695</v>
      </c>
      <c r="B1449" s="134"/>
      <c r="C1449" s="135">
        <v>77343</v>
      </c>
    </row>
    <row r="1450" spans="1:3" ht="15.75">
      <c r="A1450" s="136" t="s">
        <v>1696</v>
      </c>
      <c r="B1450" s="134"/>
      <c r="C1450" s="135">
        <v>66493</v>
      </c>
    </row>
    <row r="1451" spans="1:3" ht="15.75">
      <c r="A1451" s="136" t="s">
        <v>1697</v>
      </c>
      <c r="B1451" s="134"/>
      <c r="C1451" s="135">
        <v>76481</v>
      </c>
    </row>
    <row r="1452" spans="1:3" ht="15.75">
      <c r="A1452" s="136" t="s">
        <v>1698</v>
      </c>
      <c r="B1452" s="134"/>
      <c r="C1452" s="135">
        <v>79792</v>
      </c>
    </row>
    <row r="1453" spans="1:3" ht="15.75">
      <c r="A1453" s="136" t="s">
        <v>1699</v>
      </c>
      <c r="B1453" s="134"/>
      <c r="C1453" s="135">
        <v>59817</v>
      </c>
    </row>
    <row r="1454" spans="1:3" ht="15.75">
      <c r="A1454" s="136" t="s">
        <v>1700</v>
      </c>
      <c r="B1454" s="134"/>
      <c r="C1454" s="135">
        <v>68790</v>
      </c>
    </row>
    <row r="1455" spans="1:3" ht="15.75">
      <c r="A1455" s="136" t="s">
        <v>1701</v>
      </c>
      <c r="B1455" s="134"/>
      <c r="C1455" s="135">
        <v>69431</v>
      </c>
    </row>
    <row r="1456" spans="1:3" ht="15.75">
      <c r="A1456" s="136" t="s">
        <v>1702</v>
      </c>
      <c r="B1456" s="134"/>
      <c r="C1456" s="135">
        <v>101344</v>
      </c>
    </row>
    <row r="1457" spans="1:3" ht="15.75">
      <c r="A1457" s="136" t="s">
        <v>1703</v>
      </c>
      <c r="B1457" s="134"/>
      <c r="C1457" s="135">
        <v>81729</v>
      </c>
    </row>
    <row r="1458" spans="1:3" ht="15.75">
      <c r="A1458" s="136" t="s">
        <v>1704</v>
      </c>
      <c r="B1458" s="134"/>
      <c r="C1458" s="135">
        <v>71033</v>
      </c>
    </row>
    <row r="1459" spans="1:3" ht="15.75">
      <c r="A1459" s="136" t="s">
        <v>1705</v>
      </c>
      <c r="B1459" s="134"/>
      <c r="C1459" s="135">
        <v>81688</v>
      </c>
    </row>
    <row r="1460" spans="1:3" ht="15.75">
      <c r="A1460" s="136" t="s">
        <v>1706</v>
      </c>
      <c r="B1460" s="134"/>
      <c r="C1460" s="135">
        <v>85240</v>
      </c>
    </row>
    <row r="1461" spans="1:3" ht="15.75">
      <c r="A1461" s="136" t="s">
        <v>1707</v>
      </c>
      <c r="B1461" s="134"/>
      <c r="C1461" s="135">
        <v>63022</v>
      </c>
    </row>
    <row r="1462" spans="1:3" ht="15.75">
      <c r="A1462" s="136" t="s">
        <v>1708</v>
      </c>
      <c r="B1462" s="134"/>
      <c r="C1462" s="135">
        <v>72475</v>
      </c>
    </row>
    <row r="1463" spans="1:3" ht="15.75">
      <c r="A1463" s="136" t="s">
        <v>1709</v>
      </c>
      <c r="B1463" s="134"/>
      <c r="C1463" s="135">
        <v>72635</v>
      </c>
    </row>
    <row r="1464" spans="1:3" ht="15.75">
      <c r="A1464" s="136" t="s">
        <v>1710</v>
      </c>
      <c r="B1464" s="134"/>
      <c r="C1464" s="135">
        <v>105663</v>
      </c>
    </row>
    <row r="1465" spans="1:3" ht="15.75">
      <c r="A1465" s="136" t="s">
        <v>1711</v>
      </c>
      <c r="B1465" s="134"/>
      <c r="C1465" s="135">
        <v>86012</v>
      </c>
    </row>
    <row r="1466" spans="1:3" ht="15.75">
      <c r="A1466" s="136" t="s">
        <v>1712</v>
      </c>
      <c r="B1466" s="134"/>
      <c r="C1466" s="135">
        <v>75039</v>
      </c>
    </row>
    <row r="1467" spans="1:3" ht="15.75">
      <c r="A1467" s="136" t="s">
        <v>1713</v>
      </c>
      <c r="B1467" s="134"/>
      <c r="C1467" s="135">
        <v>86308</v>
      </c>
    </row>
    <row r="1468" spans="1:3" ht="15.75">
      <c r="A1468" s="136" t="s">
        <v>1714</v>
      </c>
      <c r="B1468" s="134"/>
      <c r="C1468" s="135">
        <v>90046</v>
      </c>
    </row>
    <row r="1469" spans="1:3" ht="15.75">
      <c r="A1469" s="136" t="s">
        <v>1715</v>
      </c>
      <c r="B1469" s="134"/>
      <c r="C1469" s="135">
        <v>66761</v>
      </c>
    </row>
    <row r="1470" spans="1:3" ht="15.75">
      <c r="A1470" s="136" t="s">
        <v>1716</v>
      </c>
      <c r="B1470" s="134"/>
      <c r="C1470" s="135">
        <v>76775</v>
      </c>
    </row>
    <row r="1471" spans="1:3" ht="15.75">
      <c r="A1471" s="136" t="s">
        <v>1717</v>
      </c>
      <c r="B1471" s="134"/>
      <c r="C1471" s="135">
        <v>77175</v>
      </c>
    </row>
    <row r="1472" spans="1:3" ht="15.75">
      <c r="A1472" s="136" t="s">
        <v>1718</v>
      </c>
      <c r="B1472" s="134"/>
      <c r="C1472" s="135">
        <v>46856</v>
      </c>
    </row>
    <row r="1473" spans="1:3" ht="15.75">
      <c r="A1473" s="136" t="s">
        <v>1719</v>
      </c>
      <c r="B1473" s="134"/>
      <c r="C1473" s="135">
        <v>46856</v>
      </c>
    </row>
    <row r="1474" spans="1:3" ht="15.75">
      <c r="A1474" s="136" t="s">
        <v>1720</v>
      </c>
      <c r="B1474" s="134"/>
      <c r="C1474" s="135">
        <v>43794</v>
      </c>
    </row>
    <row r="1475" spans="1:3" ht="15.75">
      <c r="A1475" s="136" t="s">
        <v>1721</v>
      </c>
      <c r="B1475" s="134"/>
      <c r="C1475" s="135">
        <v>41685</v>
      </c>
    </row>
    <row r="1476" spans="1:3" ht="15.75">
      <c r="A1476" s="136" t="s">
        <v>1722</v>
      </c>
      <c r="B1476" s="134"/>
      <c r="C1476" s="135">
        <v>41685</v>
      </c>
    </row>
    <row r="1477" spans="1:3" ht="15.75">
      <c r="A1477" s="136" t="s">
        <v>1723</v>
      </c>
      <c r="B1477" s="134"/>
      <c r="C1477" s="135">
        <v>38650</v>
      </c>
    </row>
    <row r="1478" spans="1:3" ht="15.75">
      <c r="A1478" s="136" t="s">
        <v>1724</v>
      </c>
      <c r="B1478" s="134"/>
      <c r="C1478" s="135">
        <v>34719</v>
      </c>
    </row>
    <row r="1479" spans="1:3" ht="15.75">
      <c r="A1479" s="136" t="s">
        <v>1725</v>
      </c>
      <c r="B1479" s="134"/>
      <c r="C1479" s="135">
        <v>29548</v>
      </c>
    </row>
    <row r="1480" spans="1:3" ht="15.75">
      <c r="A1480" s="136" t="s">
        <v>1726</v>
      </c>
      <c r="B1480" s="134"/>
      <c r="C1480" s="135">
        <v>57514</v>
      </c>
    </row>
    <row r="1481" spans="1:3" ht="15.75">
      <c r="A1481" s="136" t="s">
        <v>1727</v>
      </c>
      <c r="B1481" s="134"/>
      <c r="C1481" s="135">
        <v>57514</v>
      </c>
    </row>
    <row r="1482" spans="1:3" ht="15.75">
      <c r="A1482" s="136" t="s">
        <v>1728</v>
      </c>
      <c r="B1482" s="134"/>
      <c r="C1482" s="135">
        <v>54453</v>
      </c>
    </row>
    <row r="1483" spans="1:3" ht="15.75">
      <c r="A1483" s="136" t="s">
        <v>1729</v>
      </c>
      <c r="B1483" s="134"/>
      <c r="C1483" s="135">
        <v>51155</v>
      </c>
    </row>
    <row r="1484" spans="1:3" ht="15.75">
      <c r="A1484" s="136" t="s">
        <v>1730</v>
      </c>
      <c r="B1484" s="134"/>
      <c r="C1484" s="135">
        <v>51155</v>
      </c>
    </row>
    <row r="1485" spans="1:3" ht="15.75">
      <c r="A1485" s="136" t="s">
        <v>1731</v>
      </c>
      <c r="B1485" s="134"/>
      <c r="C1485" s="135">
        <v>41051</v>
      </c>
    </row>
    <row r="1486" spans="1:3" ht="15.75">
      <c r="A1486" s="136" t="s">
        <v>1732</v>
      </c>
      <c r="B1486" s="134"/>
      <c r="C1486" s="135">
        <v>45377</v>
      </c>
    </row>
    <row r="1487" spans="1:3" ht="15.75">
      <c r="A1487" s="136" t="s">
        <v>1733</v>
      </c>
      <c r="B1487" s="134"/>
      <c r="C1487" s="135">
        <v>39019</v>
      </c>
    </row>
    <row r="1488" spans="1:3" ht="15.75">
      <c r="A1488" s="136" t="s">
        <v>1734</v>
      </c>
      <c r="B1488" s="134"/>
      <c r="C1488" s="135">
        <v>65086</v>
      </c>
    </row>
    <row r="1489" spans="1:3" ht="15.75">
      <c r="A1489" s="136" t="s">
        <v>1735</v>
      </c>
      <c r="B1489" s="134"/>
      <c r="C1489" s="135">
        <v>65086</v>
      </c>
    </row>
    <row r="1490" spans="1:3" ht="15.75">
      <c r="A1490" s="136" t="s">
        <v>1736</v>
      </c>
      <c r="B1490" s="134"/>
      <c r="C1490" s="135">
        <v>57751</v>
      </c>
    </row>
    <row r="1491" spans="1:3" ht="15.75">
      <c r="A1491" s="136" t="s">
        <v>1737</v>
      </c>
      <c r="B1491" s="134"/>
      <c r="C1491" s="135">
        <v>57751</v>
      </c>
    </row>
    <row r="1492" spans="1:3" ht="15.75">
      <c r="A1492" s="136" t="s">
        <v>1738</v>
      </c>
      <c r="B1492" s="134"/>
      <c r="C1492" s="135">
        <v>54717</v>
      </c>
    </row>
    <row r="1493" spans="1:3" ht="15.75">
      <c r="A1493" s="136" t="s">
        <v>1739</v>
      </c>
      <c r="B1493" s="134"/>
      <c r="C1493" s="135">
        <v>52949</v>
      </c>
    </row>
    <row r="1494" spans="1:3" ht="15.75">
      <c r="A1494" s="136" t="s">
        <v>1740</v>
      </c>
      <c r="B1494" s="134"/>
      <c r="C1494" s="135">
        <v>45614</v>
      </c>
    </row>
    <row r="1495" spans="1:3" ht="15.75">
      <c r="A1495" s="136" t="s">
        <v>1741</v>
      </c>
      <c r="B1495" s="134"/>
      <c r="C1495" s="135">
        <v>70810</v>
      </c>
    </row>
    <row r="1496" spans="1:3" ht="15.75">
      <c r="A1496" s="136" t="s">
        <v>1742</v>
      </c>
      <c r="B1496" s="134"/>
      <c r="C1496" s="135">
        <v>70810</v>
      </c>
    </row>
    <row r="1497" spans="1:3" ht="15.75">
      <c r="A1497" s="136" t="s">
        <v>1743</v>
      </c>
      <c r="B1497" s="134"/>
      <c r="C1497" s="135">
        <v>62791</v>
      </c>
    </row>
    <row r="1498" spans="1:3" ht="15.75">
      <c r="A1498" s="136" t="s">
        <v>1744</v>
      </c>
      <c r="B1498" s="134"/>
      <c r="C1498" s="135">
        <v>62791</v>
      </c>
    </row>
    <row r="1499" spans="1:3" ht="15.75">
      <c r="A1499" s="136" t="s">
        <v>1745</v>
      </c>
      <c r="B1499" s="134"/>
      <c r="C1499" s="135">
        <v>59783</v>
      </c>
    </row>
    <row r="1500" spans="1:3" ht="15.75">
      <c r="A1500" s="136" t="s">
        <v>1746</v>
      </c>
      <c r="B1500" s="134"/>
      <c r="C1500" s="135">
        <v>58675</v>
      </c>
    </row>
    <row r="1501" spans="1:3" ht="15.75">
      <c r="A1501" s="136" t="s">
        <v>1747</v>
      </c>
      <c r="B1501" s="134"/>
      <c r="C1501" s="135">
        <v>50654</v>
      </c>
    </row>
    <row r="1502" spans="1:3" ht="15.75">
      <c r="A1502" s="136" t="s">
        <v>1748</v>
      </c>
      <c r="B1502" s="134"/>
      <c r="C1502" s="135">
        <v>73844</v>
      </c>
    </row>
    <row r="1503" spans="1:3" ht="15.75">
      <c r="A1503" s="136" t="s">
        <v>1749</v>
      </c>
      <c r="B1503" s="134"/>
      <c r="C1503" s="135">
        <v>85979</v>
      </c>
    </row>
    <row r="1504" spans="1:3" ht="15.75">
      <c r="A1504" s="136" t="s">
        <v>1750</v>
      </c>
      <c r="B1504" s="134"/>
      <c r="C1504" s="135">
        <v>85979</v>
      </c>
    </row>
    <row r="1505" spans="1:3" ht="15.75">
      <c r="A1505" s="136" t="s">
        <v>1751</v>
      </c>
      <c r="B1505" s="134"/>
      <c r="C1505" s="135">
        <v>82946</v>
      </c>
    </row>
    <row r="1506" spans="1:3" ht="15.75">
      <c r="A1506" s="136" t="s">
        <v>1752</v>
      </c>
      <c r="B1506" s="134"/>
      <c r="C1506" s="135">
        <v>63028</v>
      </c>
    </row>
    <row r="1507" spans="1:3" ht="15.75">
      <c r="A1507" s="136" t="s">
        <v>1753</v>
      </c>
      <c r="B1507" s="134"/>
      <c r="C1507" s="135">
        <v>75164</v>
      </c>
    </row>
    <row r="1508" spans="1:3" ht="15.75">
      <c r="A1508" s="136" t="s">
        <v>1754</v>
      </c>
      <c r="B1508" s="134"/>
      <c r="C1508" s="135">
        <v>75164</v>
      </c>
    </row>
    <row r="1509" spans="1:3" ht="15.75">
      <c r="A1509" s="136" t="s">
        <v>1755</v>
      </c>
      <c r="B1509" s="134"/>
      <c r="C1509" s="135">
        <v>72129</v>
      </c>
    </row>
    <row r="1510" spans="1:3" ht="15.75">
      <c r="A1510" s="136" t="s">
        <v>1756</v>
      </c>
      <c r="B1510" s="134"/>
      <c r="C1510" s="135">
        <v>73844</v>
      </c>
    </row>
    <row r="1511" spans="1:3" ht="15.75">
      <c r="A1511" s="136" t="s">
        <v>1757</v>
      </c>
      <c r="B1511" s="134"/>
      <c r="C1511" s="135">
        <v>63028</v>
      </c>
    </row>
    <row r="1512" spans="1:3" ht="15.75">
      <c r="A1512" s="136" t="s">
        <v>1758</v>
      </c>
      <c r="B1512" s="134"/>
      <c r="C1512" s="135">
        <v>93526</v>
      </c>
    </row>
    <row r="1513" spans="1:3" ht="15.75">
      <c r="A1513" s="136" t="s">
        <v>1759</v>
      </c>
      <c r="B1513" s="134"/>
      <c r="C1513" s="135">
        <v>105662</v>
      </c>
    </row>
    <row r="1514" spans="1:3" ht="15.75">
      <c r="A1514" s="136" t="s">
        <v>1760</v>
      </c>
      <c r="B1514" s="134"/>
      <c r="C1514" s="135">
        <v>105662</v>
      </c>
    </row>
    <row r="1515" spans="1:3" ht="15.75">
      <c r="A1515" s="136" t="s">
        <v>1761</v>
      </c>
      <c r="B1515" s="134"/>
      <c r="C1515" s="135">
        <v>102627</v>
      </c>
    </row>
    <row r="1516" spans="1:3" ht="15.75">
      <c r="A1516" s="136" t="s">
        <v>1762</v>
      </c>
      <c r="B1516" s="134"/>
      <c r="C1516" s="135">
        <v>80730</v>
      </c>
    </row>
    <row r="1517" spans="1:3" ht="15.75">
      <c r="A1517" s="136" t="s">
        <v>1763</v>
      </c>
      <c r="B1517" s="134"/>
      <c r="C1517" s="135">
        <v>92866</v>
      </c>
    </row>
    <row r="1518" spans="1:3" ht="15.75">
      <c r="A1518" s="136" t="s">
        <v>1764</v>
      </c>
      <c r="B1518" s="134"/>
      <c r="C1518" s="135">
        <v>92866</v>
      </c>
    </row>
    <row r="1519" spans="1:3" ht="15.75">
      <c r="A1519" s="136" t="s">
        <v>1765</v>
      </c>
      <c r="B1519" s="134"/>
      <c r="C1519" s="135">
        <v>89859</v>
      </c>
    </row>
    <row r="1520" spans="1:3" ht="15.75">
      <c r="A1520" s="136" t="s">
        <v>1766</v>
      </c>
      <c r="B1520" s="134"/>
      <c r="C1520" s="135">
        <v>102627</v>
      </c>
    </row>
    <row r="1521" spans="1:3" ht="15.75">
      <c r="A1521" s="136" t="s">
        <v>1767</v>
      </c>
      <c r="B1521" s="134"/>
      <c r="C1521" s="135">
        <v>93526</v>
      </c>
    </row>
    <row r="1522" spans="1:3" ht="15.75">
      <c r="A1522" s="136" t="s">
        <v>1768</v>
      </c>
      <c r="B1522" s="134"/>
      <c r="C1522" s="135">
        <v>80730</v>
      </c>
    </row>
    <row r="1523" spans="1:3" ht="15.75">
      <c r="A1523" s="136" t="s">
        <v>1769</v>
      </c>
      <c r="B1523" s="134"/>
      <c r="C1523" s="135">
        <v>102548</v>
      </c>
    </row>
    <row r="1524" spans="1:3" ht="15.75">
      <c r="A1524" s="136" t="s">
        <v>1770</v>
      </c>
      <c r="B1524" s="134"/>
      <c r="C1524" s="135">
        <v>114684</v>
      </c>
    </row>
    <row r="1525" spans="1:3" ht="15.75">
      <c r="A1525" s="136" t="s">
        <v>1771</v>
      </c>
      <c r="B1525" s="134"/>
      <c r="C1525" s="135">
        <v>114684</v>
      </c>
    </row>
    <row r="1526" spans="1:3" ht="15.75">
      <c r="A1526" s="136" t="s">
        <v>1772</v>
      </c>
      <c r="B1526" s="134"/>
      <c r="C1526" s="135">
        <v>111597</v>
      </c>
    </row>
    <row r="1527" spans="1:3" ht="15.75">
      <c r="A1527" s="136" t="s">
        <v>1773</v>
      </c>
      <c r="B1527" s="134"/>
      <c r="C1527" s="135">
        <v>88777</v>
      </c>
    </row>
    <row r="1528" spans="1:3" ht="15.75">
      <c r="A1528" s="136" t="s">
        <v>1774</v>
      </c>
      <c r="B1528" s="134"/>
      <c r="C1528" s="135">
        <v>100913</v>
      </c>
    </row>
    <row r="1529" spans="1:3" ht="15.75">
      <c r="A1529" s="136" t="s">
        <v>1775</v>
      </c>
      <c r="B1529" s="134"/>
      <c r="C1529" s="135">
        <v>100913</v>
      </c>
    </row>
    <row r="1530" spans="1:3" ht="15.75">
      <c r="A1530" s="136" t="s">
        <v>1776</v>
      </c>
      <c r="B1530" s="134"/>
      <c r="C1530" s="135">
        <v>97879</v>
      </c>
    </row>
    <row r="1531" spans="1:3" ht="15.75">
      <c r="A1531" s="136" t="s">
        <v>1777</v>
      </c>
      <c r="B1531" s="134"/>
      <c r="C1531" s="135">
        <v>102548</v>
      </c>
    </row>
    <row r="1532" spans="1:3" ht="15.75">
      <c r="A1532" s="136" t="s">
        <v>1778</v>
      </c>
      <c r="B1532" s="134"/>
      <c r="C1532" s="135">
        <v>88777</v>
      </c>
    </row>
    <row r="1533" spans="1:3" ht="15.75">
      <c r="A1533" s="136" t="s">
        <v>1779</v>
      </c>
      <c r="B1533" s="134"/>
      <c r="C1533" s="135">
        <v>16659</v>
      </c>
    </row>
    <row r="1534" spans="1:3" ht="15.75">
      <c r="A1534" s="136" t="s">
        <v>1780</v>
      </c>
      <c r="B1534" s="134"/>
      <c r="C1534" s="135">
        <v>16659</v>
      </c>
    </row>
    <row r="1535" spans="1:3" ht="15.75">
      <c r="A1535" s="136" t="s">
        <v>1781</v>
      </c>
      <c r="B1535" s="134"/>
      <c r="C1535" s="135">
        <v>16659</v>
      </c>
    </row>
    <row r="1536" spans="1:3" ht="15.75">
      <c r="A1536" s="136" t="s">
        <v>1782</v>
      </c>
      <c r="B1536" s="134"/>
      <c r="C1536" s="135">
        <v>16659</v>
      </c>
    </row>
    <row r="1537" spans="1:3" ht="15.75">
      <c r="A1537" s="136" t="s">
        <v>1783</v>
      </c>
      <c r="B1537" s="134"/>
      <c r="C1537" s="135">
        <v>29439</v>
      </c>
    </row>
    <row r="1538" spans="1:3" ht="15.75">
      <c r="A1538" s="136" t="s">
        <v>1784</v>
      </c>
      <c r="B1538" s="134"/>
      <c r="C1538" s="135">
        <v>14761</v>
      </c>
    </row>
    <row r="1539" spans="1:3" ht="15.75">
      <c r="A1539" s="136" t="s">
        <v>1785</v>
      </c>
      <c r="B1539" s="134"/>
      <c r="C1539" s="135">
        <v>14761</v>
      </c>
    </row>
    <row r="1540" spans="1:3" ht="15.75">
      <c r="A1540" s="136" t="s">
        <v>1786</v>
      </c>
      <c r="B1540" s="134"/>
      <c r="C1540" s="135">
        <v>14761</v>
      </c>
    </row>
    <row r="1541" spans="1:3" ht="15.75">
      <c r="A1541" s="136" t="s">
        <v>1787</v>
      </c>
      <c r="B1541" s="134"/>
      <c r="C1541" s="135">
        <v>14761</v>
      </c>
    </row>
    <row r="1542" spans="1:3" ht="15.75">
      <c r="A1542" s="136" t="s">
        <v>1788</v>
      </c>
      <c r="B1542" s="134"/>
      <c r="C1542" s="135">
        <v>22060</v>
      </c>
    </row>
    <row r="1543" spans="1:3" ht="15.75">
      <c r="A1543" s="136" t="s">
        <v>1789</v>
      </c>
      <c r="B1543" s="134"/>
      <c r="C1543" s="135">
        <v>17908</v>
      </c>
    </row>
    <row r="1544" spans="1:3" ht="15.75">
      <c r="A1544" s="136" t="s">
        <v>1790</v>
      </c>
      <c r="B1544" s="134"/>
      <c r="C1544" s="135">
        <v>17908</v>
      </c>
    </row>
    <row r="1545" spans="1:3" ht="15.75">
      <c r="A1545" s="136" t="s">
        <v>1791</v>
      </c>
      <c r="B1545" s="134"/>
      <c r="C1545" s="135">
        <v>17908</v>
      </c>
    </row>
    <row r="1546" spans="1:3" ht="15.75">
      <c r="A1546" s="136" t="s">
        <v>1792</v>
      </c>
      <c r="B1546" s="134"/>
      <c r="C1546" s="135">
        <v>17908</v>
      </c>
    </row>
    <row r="1547" spans="1:3" ht="15.75">
      <c r="A1547" s="136" t="s">
        <v>1793</v>
      </c>
      <c r="B1547" s="134"/>
      <c r="C1547" s="135">
        <v>31122</v>
      </c>
    </row>
    <row r="1548" spans="1:3" ht="15.75">
      <c r="A1548" s="136" t="s">
        <v>1794</v>
      </c>
      <c r="B1548" s="134"/>
      <c r="C1548" s="135">
        <v>15168</v>
      </c>
    </row>
    <row r="1549" spans="1:3" ht="15.75">
      <c r="A1549" s="136" t="s">
        <v>1795</v>
      </c>
      <c r="B1549" s="134"/>
      <c r="C1549" s="135">
        <v>15168</v>
      </c>
    </row>
    <row r="1550" spans="1:3" ht="15.75">
      <c r="A1550" s="136" t="s">
        <v>1796</v>
      </c>
      <c r="B1550" s="134"/>
      <c r="C1550" s="135">
        <v>15168</v>
      </c>
    </row>
    <row r="1551" spans="1:3" ht="15.75">
      <c r="A1551" s="136" t="s">
        <v>1797</v>
      </c>
      <c r="B1551" s="134"/>
      <c r="C1551" s="135">
        <v>15168</v>
      </c>
    </row>
    <row r="1552" spans="1:3" ht="15.75">
      <c r="A1552" s="136" t="s">
        <v>1798</v>
      </c>
      <c r="B1552" s="134"/>
      <c r="C1552" s="135">
        <v>22303</v>
      </c>
    </row>
    <row r="1553" spans="1:3" ht="15.75">
      <c r="A1553" s="136" t="s">
        <v>1799</v>
      </c>
      <c r="B1553" s="134"/>
      <c r="C1553" s="135">
        <v>21680</v>
      </c>
    </row>
    <row r="1554" spans="1:3" ht="15.75">
      <c r="A1554" s="136" t="s">
        <v>1800</v>
      </c>
      <c r="B1554" s="134"/>
      <c r="C1554" s="135">
        <v>27800</v>
      </c>
    </row>
    <row r="1555" spans="1:3" ht="15.75">
      <c r="A1555" s="136" t="s">
        <v>1801</v>
      </c>
      <c r="B1555" s="134"/>
      <c r="C1555" s="135">
        <v>27800</v>
      </c>
    </row>
    <row r="1556" spans="1:3" ht="15.75">
      <c r="A1556" s="136" t="s">
        <v>1802</v>
      </c>
      <c r="B1556" s="134"/>
      <c r="C1556" s="135">
        <v>30310</v>
      </c>
    </row>
    <row r="1557" spans="1:3" ht="15.75">
      <c r="A1557" s="136" t="s">
        <v>1803</v>
      </c>
      <c r="B1557" s="134"/>
      <c r="C1557" s="135">
        <v>21442</v>
      </c>
    </row>
    <row r="1558" spans="1:3" ht="15.75">
      <c r="A1558" s="136" t="s">
        <v>1804</v>
      </c>
      <c r="B1558" s="134"/>
      <c r="C1558" s="135">
        <v>19742</v>
      </c>
    </row>
    <row r="1559" spans="1:3" ht="15.75">
      <c r="A1559" s="136" t="s">
        <v>1805</v>
      </c>
      <c r="B1559" s="134"/>
      <c r="C1559" s="135">
        <v>19742</v>
      </c>
    </row>
    <row r="1560" spans="1:3" ht="15.75">
      <c r="A1560" s="136" t="s">
        <v>1806</v>
      </c>
      <c r="B1560" s="134"/>
      <c r="C1560" s="135">
        <v>16061</v>
      </c>
    </row>
    <row r="1561" spans="1:3" ht="15.75">
      <c r="A1561" s="136" t="s">
        <v>1807</v>
      </c>
      <c r="B1561" s="134"/>
      <c r="C1561" s="135">
        <v>16061</v>
      </c>
    </row>
    <row r="1562" spans="1:3" ht="15.75">
      <c r="A1562" s="136" t="s">
        <v>1808</v>
      </c>
      <c r="B1562" s="134"/>
      <c r="C1562" s="135">
        <v>18641</v>
      </c>
    </row>
    <row r="1563" spans="1:3" ht="15.75">
      <c r="A1563" s="136" t="s">
        <v>1809</v>
      </c>
      <c r="B1563" s="134"/>
      <c r="C1563" s="135">
        <v>18641</v>
      </c>
    </row>
    <row r="1564" spans="1:3" ht="15.75">
      <c r="A1564" s="136" t="s">
        <v>1810</v>
      </c>
      <c r="B1564" s="134"/>
      <c r="C1564" s="135">
        <v>18641</v>
      </c>
    </row>
    <row r="1565" spans="1:3" ht="15.75">
      <c r="A1565" s="136" t="s">
        <v>1811</v>
      </c>
      <c r="B1565" s="134"/>
      <c r="C1565" s="135">
        <v>18641</v>
      </c>
    </row>
    <row r="1566" spans="1:3" ht="15.75">
      <c r="A1566" s="136" t="s">
        <v>1812</v>
      </c>
      <c r="B1566" s="134"/>
      <c r="C1566" s="135">
        <v>30255</v>
      </c>
    </row>
    <row r="1567" spans="1:3" ht="15.75">
      <c r="A1567" s="136" t="s">
        <v>1813</v>
      </c>
      <c r="B1567" s="134"/>
      <c r="C1567" s="135">
        <v>15874</v>
      </c>
    </row>
    <row r="1568" spans="1:3" ht="15.75">
      <c r="A1568" s="136" t="s">
        <v>1814</v>
      </c>
      <c r="B1568" s="134"/>
      <c r="C1568" s="135">
        <v>15874</v>
      </c>
    </row>
    <row r="1569" spans="1:3" ht="15.75">
      <c r="A1569" s="136" t="s">
        <v>1815</v>
      </c>
      <c r="B1569" s="134"/>
      <c r="C1569" s="135">
        <v>15874</v>
      </c>
    </row>
    <row r="1570" spans="1:3" ht="15.75">
      <c r="A1570" s="136" t="s">
        <v>1816</v>
      </c>
      <c r="B1570" s="134"/>
      <c r="C1570" s="135">
        <v>15874</v>
      </c>
    </row>
    <row r="1571" spans="1:3" ht="15.75">
      <c r="A1571" s="136" t="s">
        <v>1817</v>
      </c>
      <c r="B1571" s="134"/>
      <c r="C1571" s="135">
        <v>21490</v>
      </c>
    </row>
    <row r="1572" spans="1:3" ht="15.75">
      <c r="A1572" s="136" t="s">
        <v>1818</v>
      </c>
      <c r="B1572" s="134"/>
      <c r="C1572" s="135">
        <v>23036</v>
      </c>
    </row>
    <row r="1573" spans="1:3" ht="15.75">
      <c r="A1573" s="136" t="s">
        <v>1819</v>
      </c>
      <c r="B1573" s="134"/>
      <c r="C1573" s="135">
        <v>23036</v>
      </c>
    </row>
    <row r="1574" spans="1:3" ht="15.75">
      <c r="A1574" s="136" t="s">
        <v>1820</v>
      </c>
      <c r="B1574" s="134"/>
      <c r="C1574" s="135">
        <v>22439</v>
      </c>
    </row>
    <row r="1575" spans="1:3" ht="15.75">
      <c r="A1575" s="136" t="s">
        <v>1821</v>
      </c>
      <c r="B1575" s="134"/>
      <c r="C1575" s="135">
        <v>30756</v>
      </c>
    </row>
    <row r="1576" spans="1:3" ht="15.75">
      <c r="A1576" s="136" t="s">
        <v>1822</v>
      </c>
      <c r="B1576" s="134"/>
      <c r="C1576" s="135">
        <v>20634</v>
      </c>
    </row>
    <row r="1577" spans="1:3" ht="15.75">
      <c r="A1577" s="136" t="s">
        <v>1823</v>
      </c>
      <c r="B1577" s="134"/>
      <c r="C1577" s="135">
        <v>21890</v>
      </c>
    </row>
    <row r="1578" spans="1:3" ht="15.75">
      <c r="A1578" s="136" t="s">
        <v>1824</v>
      </c>
      <c r="B1578" s="134"/>
      <c r="C1578" s="135">
        <v>20188</v>
      </c>
    </row>
    <row r="1579" spans="1:3" ht="15.75">
      <c r="A1579" s="136" t="s">
        <v>1825</v>
      </c>
      <c r="B1579" s="134"/>
      <c r="C1579" s="135">
        <v>20188</v>
      </c>
    </row>
    <row r="1580" spans="1:3" ht="15.75">
      <c r="A1580" s="136" t="s">
        <v>1826</v>
      </c>
      <c r="B1580" s="134"/>
      <c r="C1580" s="135">
        <v>16507</v>
      </c>
    </row>
    <row r="1581" spans="1:3" ht="15.75">
      <c r="A1581" s="136" t="s">
        <v>1827</v>
      </c>
      <c r="B1581" s="134"/>
      <c r="C1581" s="135">
        <v>16507</v>
      </c>
    </row>
    <row r="1582" spans="1:3" ht="15.75">
      <c r="A1582" s="136" t="s">
        <v>1828</v>
      </c>
      <c r="B1582" s="134"/>
      <c r="C1582" s="135">
        <v>21923</v>
      </c>
    </row>
    <row r="1583" spans="1:3" ht="15.75">
      <c r="A1583" s="136" t="s">
        <v>1829</v>
      </c>
      <c r="B1583" s="134"/>
      <c r="C1583" s="135">
        <v>21923</v>
      </c>
    </row>
    <row r="1584" spans="1:3" ht="15.75">
      <c r="A1584" s="136" t="s">
        <v>1830</v>
      </c>
      <c r="B1584" s="134"/>
      <c r="C1584" s="135">
        <v>21923</v>
      </c>
    </row>
    <row r="1585" spans="1:3" ht="15.75">
      <c r="A1585" s="136" t="s">
        <v>1831</v>
      </c>
      <c r="B1585" s="134"/>
      <c r="C1585" s="135">
        <v>21923</v>
      </c>
    </row>
    <row r="1586" spans="1:3" ht="15.75">
      <c r="A1586" s="136" t="s">
        <v>1832</v>
      </c>
      <c r="B1586" s="134"/>
      <c r="C1586" s="135">
        <v>31040</v>
      </c>
    </row>
    <row r="1587" spans="1:3" ht="15.75">
      <c r="A1587" s="136" t="s">
        <v>1833</v>
      </c>
      <c r="B1587" s="134"/>
      <c r="C1587" s="135">
        <v>29792</v>
      </c>
    </row>
    <row r="1588" spans="1:3" ht="15.75">
      <c r="A1588" s="136" t="s">
        <v>1834</v>
      </c>
      <c r="B1588" s="134"/>
      <c r="C1588" s="135">
        <v>34134</v>
      </c>
    </row>
    <row r="1589" spans="1:3" ht="15.75">
      <c r="A1589" s="136" t="s">
        <v>1835</v>
      </c>
      <c r="B1589" s="134"/>
      <c r="C1589" s="135">
        <v>18613</v>
      </c>
    </row>
    <row r="1590" spans="1:3" ht="15.75">
      <c r="A1590" s="136" t="s">
        <v>1836</v>
      </c>
      <c r="B1590" s="134"/>
      <c r="C1590" s="135">
        <v>18613</v>
      </c>
    </row>
    <row r="1591" spans="1:3" ht="15.75">
      <c r="A1591" s="136" t="s">
        <v>1837</v>
      </c>
      <c r="B1591" s="134"/>
      <c r="C1591" s="135">
        <v>18613</v>
      </c>
    </row>
    <row r="1592" spans="1:3" ht="15.75">
      <c r="A1592" s="136" t="s">
        <v>1838</v>
      </c>
      <c r="B1592" s="134"/>
      <c r="C1592" s="135">
        <v>18613</v>
      </c>
    </row>
    <row r="1593" spans="1:3" ht="15.75">
      <c r="A1593" s="136" t="s">
        <v>1839</v>
      </c>
      <c r="B1593" s="134"/>
      <c r="C1593" s="135">
        <v>23389</v>
      </c>
    </row>
    <row r="1594" spans="1:3" ht="15.75">
      <c r="A1594" s="136" t="s">
        <v>1840</v>
      </c>
      <c r="B1594" s="134"/>
      <c r="C1594" s="135">
        <v>23063</v>
      </c>
    </row>
    <row r="1595" spans="1:3" ht="15.75">
      <c r="A1595" s="136" t="s">
        <v>1841</v>
      </c>
      <c r="B1595" s="134"/>
      <c r="C1595" s="135">
        <v>23389</v>
      </c>
    </row>
    <row r="1596" spans="1:3" ht="15.75">
      <c r="A1596" s="136" t="s">
        <v>1842</v>
      </c>
      <c r="B1596" s="134"/>
      <c r="C1596" s="135">
        <v>24962</v>
      </c>
    </row>
    <row r="1597" spans="1:3" ht="15.75">
      <c r="A1597" s="136" t="s">
        <v>1843</v>
      </c>
      <c r="B1597" s="134"/>
      <c r="C1597" s="135">
        <v>24691</v>
      </c>
    </row>
    <row r="1598" spans="1:3" ht="15.75">
      <c r="A1598" s="136" t="s">
        <v>1844</v>
      </c>
      <c r="B1598" s="134"/>
      <c r="C1598" s="135">
        <v>24691</v>
      </c>
    </row>
    <row r="1599" spans="1:3" ht="15.75">
      <c r="A1599" s="136" t="s">
        <v>1845</v>
      </c>
      <c r="B1599" s="134"/>
      <c r="C1599" s="135">
        <v>31425</v>
      </c>
    </row>
    <row r="1600" spans="1:3" ht="15.75">
      <c r="A1600" s="136" t="s">
        <v>1846</v>
      </c>
      <c r="B1600" s="134"/>
      <c r="C1600" s="135">
        <v>31425</v>
      </c>
    </row>
    <row r="1601" spans="1:3" ht="15.75">
      <c r="A1601" s="136" t="s">
        <v>1847</v>
      </c>
      <c r="B1601" s="134"/>
      <c r="C1601" s="135">
        <v>33935</v>
      </c>
    </row>
    <row r="1602" spans="1:3" ht="15.75">
      <c r="A1602" s="136" t="s">
        <v>1848</v>
      </c>
      <c r="B1602" s="134"/>
      <c r="C1602" s="135">
        <v>24064</v>
      </c>
    </row>
    <row r="1603" spans="1:3" ht="15.75">
      <c r="A1603" s="136" t="s">
        <v>1849</v>
      </c>
      <c r="B1603" s="134"/>
      <c r="C1603" s="135">
        <v>24064</v>
      </c>
    </row>
    <row r="1604" spans="1:3" ht="15.75">
      <c r="A1604" s="136" t="s">
        <v>1850</v>
      </c>
      <c r="B1604" s="134"/>
      <c r="C1604" s="135">
        <v>23367</v>
      </c>
    </row>
    <row r="1605" spans="1:3" ht="15.75">
      <c r="A1605" s="136" t="s">
        <v>1851</v>
      </c>
      <c r="B1605" s="134"/>
      <c r="C1605" s="135">
        <v>23367</v>
      </c>
    </row>
    <row r="1606" spans="1:3" ht="15.75">
      <c r="A1606" s="136" t="s">
        <v>1852</v>
      </c>
      <c r="B1606" s="134"/>
      <c r="C1606" s="135">
        <v>18711</v>
      </c>
    </row>
    <row r="1607" spans="1:3" ht="15.75">
      <c r="A1607" s="136" t="s">
        <v>1853</v>
      </c>
      <c r="B1607" s="134"/>
      <c r="C1607" s="135">
        <v>18711</v>
      </c>
    </row>
    <row r="1608" spans="1:3" ht="15.75">
      <c r="A1608" s="136" t="s">
        <v>1854</v>
      </c>
      <c r="B1608" s="134"/>
      <c r="C1608" s="135">
        <v>23632</v>
      </c>
    </row>
    <row r="1609" spans="1:3" ht="15.75">
      <c r="A1609" s="136" t="s">
        <v>1855</v>
      </c>
      <c r="B1609" s="134"/>
      <c r="C1609" s="135">
        <v>23632</v>
      </c>
    </row>
    <row r="1610" spans="1:3" ht="15.75">
      <c r="A1610" s="136" t="s">
        <v>1856</v>
      </c>
      <c r="B1610" s="134"/>
      <c r="C1610" s="135">
        <v>23632</v>
      </c>
    </row>
    <row r="1611" spans="1:3" ht="15.75">
      <c r="A1611" s="136" t="s">
        <v>1857</v>
      </c>
      <c r="B1611" s="134"/>
      <c r="C1611" s="135">
        <v>23632</v>
      </c>
    </row>
    <row r="1612" spans="1:3" ht="15.75">
      <c r="A1612" s="136" t="s">
        <v>1858</v>
      </c>
      <c r="B1612" s="134"/>
      <c r="C1612" s="135">
        <v>36196</v>
      </c>
    </row>
    <row r="1613" spans="1:3" ht="15.75">
      <c r="A1613" s="136" t="s">
        <v>1859</v>
      </c>
      <c r="B1613" s="134"/>
      <c r="C1613" s="135">
        <v>33917</v>
      </c>
    </row>
    <row r="1614" spans="1:3" ht="15.75">
      <c r="A1614" s="136" t="s">
        <v>1860</v>
      </c>
      <c r="B1614" s="134"/>
      <c r="C1614" s="135">
        <v>20106</v>
      </c>
    </row>
    <row r="1615" spans="1:3" ht="15.75">
      <c r="A1615" s="136" t="s">
        <v>1861</v>
      </c>
      <c r="B1615" s="134"/>
      <c r="C1615" s="135">
        <v>20106</v>
      </c>
    </row>
    <row r="1616" spans="1:3" ht="15.75">
      <c r="A1616" s="136" t="s">
        <v>1862</v>
      </c>
      <c r="B1616" s="134"/>
      <c r="C1616" s="135">
        <v>20106</v>
      </c>
    </row>
    <row r="1617" spans="1:3" ht="15.75">
      <c r="A1617" s="136" t="s">
        <v>1863</v>
      </c>
      <c r="B1617" s="134"/>
      <c r="C1617" s="135">
        <v>20106</v>
      </c>
    </row>
    <row r="1618" spans="1:3" ht="15.75">
      <c r="A1618" s="136" t="s">
        <v>1864</v>
      </c>
      <c r="B1618" s="134"/>
      <c r="C1618" s="135">
        <v>26509</v>
      </c>
    </row>
    <row r="1619" spans="1:3" ht="15.75">
      <c r="A1619" s="136" t="s">
        <v>1865</v>
      </c>
      <c r="B1619" s="134"/>
      <c r="C1619" s="135">
        <v>24175</v>
      </c>
    </row>
    <row r="1620" spans="1:3" ht="15.75">
      <c r="A1620" s="136" t="s">
        <v>1866</v>
      </c>
      <c r="B1620" s="134"/>
      <c r="C1620" s="135">
        <v>24175</v>
      </c>
    </row>
    <row r="1621" spans="1:3" ht="15.75">
      <c r="A1621" s="136" t="s">
        <v>1867</v>
      </c>
      <c r="B1621" s="134"/>
      <c r="C1621" s="135">
        <v>24175</v>
      </c>
    </row>
    <row r="1622" spans="1:3" ht="15.75">
      <c r="A1622" s="136" t="s">
        <v>1868</v>
      </c>
      <c r="B1622" s="134"/>
      <c r="C1622" s="135">
        <v>24175</v>
      </c>
    </row>
    <row r="1623" spans="1:3" ht="15.75">
      <c r="A1623" s="136" t="s">
        <v>1869</v>
      </c>
      <c r="B1623" s="134"/>
      <c r="C1623" s="135">
        <v>33808</v>
      </c>
    </row>
    <row r="1624" spans="1:3" ht="15.75">
      <c r="A1624" s="136" t="s">
        <v>1870</v>
      </c>
      <c r="B1624" s="134"/>
      <c r="C1624" s="135">
        <v>31800</v>
      </c>
    </row>
    <row r="1625" spans="1:3" ht="15.75">
      <c r="A1625" s="136" t="s">
        <v>1871</v>
      </c>
      <c r="B1625" s="134"/>
      <c r="C1625" s="135">
        <v>36901</v>
      </c>
    </row>
    <row r="1626" spans="1:3" ht="15.75">
      <c r="A1626" s="136" t="s">
        <v>1872</v>
      </c>
      <c r="B1626" s="134"/>
      <c r="C1626" s="135">
        <v>34866</v>
      </c>
    </row>
    <row r="1627" spans="1:3" ht="15.75">
      <c r="A1627" s="136" t="s">
        <v>1873</v>
      </c>
      <c r="B1627" s="134"/>
      <c r="C1627" s="135">
        <v>20566</v>
      </c>
    </row>
    <row r="1628" spans="1:3" ht="15.75">
      <c r="A1628" s="136" t="s">
        <v>1874</v>
      </c>
      <c r="B1628" s="134"/>
      <c r="C1628" s="135">
        <v>20566</v>
      </c>
    </row>
    <row r="1629" spans="1:3" ht="15.75">
      <c r="A1629" s="136" t="s">
        <v>1875</v>
      </c>
      <c r="B1629" s="134"/>
      <c r="C1629" s="135">
        <v>20566</v>
      </c>
    </row>
    <row r="1630" spans="1:3" ht="15.75">
      <c r="A1630" s="136" t="s">
        <v>1876</v>
      </c>
      <c r="B1630" s="134"/>
      <c r="C1630" s="135">
        <v>20566</v>
      </c>
    </row>
    <row r="1631" spans="1:3" ht="15.75">
      <c r="A1631" s="136" t="s">
        <v>1877</v>
      </c>
      <c r="B1631" s="134"/>
      <c r="C1631" s="135">
        <v>25450</v>
      </c>
    </row>
    <row r="1632" spans="1:3" ht="15.75">
      <c r="A1632" s="136" t="s">
        <v>1878</v>
      </c>
      <c r="B1632" s="134"/>
      <c r="C1632" s="135">
        <v>27160</v>
      </c>
    </row>
    <row r="1633" spans="1:3" ht="15.75">
      <c r="A1633" s="136" t="s">
        <v>1879</v>
      </c>
      <c r="B1633" s="134"/>
      <c r="C1633" s="135">
        <v>26456</v>
      </c>
    </row>
    <row r="1634" spans="1:3" ht="15.75">
      <c r="A1634" s="136" t="s">
        <v>1880</v>
      </c>
      <c r="B1634" s="134"/>
      <c r="C1634" s="135">
        <v>27160</v>
      </c>
    </row>
    <row r="1635" spans="1:3" ht="15.75">
      <c r="A1635" s="136" t="s">
        <v>1881</v>
      </c>
      <c r="B1635" s="134"/>
      <c r="C1635" s="135">
        <v>34995</v>
      </c>
    </row>
    <row r="1636" spans="1:3" ht="15.75">
      <c r="A1636" s="136" t="s">
        <v>1882</v>
      </c>
      <c r="B1636" s="134"/>
      <c r="C1636" s="135">
        <v>34995</v>
      </c>
    </row>
    <row r="1637" spans="1:3" ht="15.75">
      <c r="A1637" s="136" t="s">
        <v>1883</v>
      </c>
      <c r="B1637" s="134"/>
      <c r="C1637" s="135">
        <v>37504</v>
      </c>
    </row>
    <row r="1638" spans="1:3" ht="15.75">
      <c r="A1638" s="136" t="s">
        <v>1884</v>
      </c>
      <c r="B1638" s="134"/>
      <c r="C1638" s="135">
        <v>27214</v>
      </c>
    </row>
    <row r="1639" spans="1:3" ht="15.75">
      <c r="A1639" s="136" t="s">
        <v>1885</v>
      </c>
      <c r="B1639" s="134"/>
      <c r="C1639" s="135">
        <v>26936</v>
      </c>
    </row>
    <row r="1640" spans="1:3" ht="15.75">
      <c r="A1640" s="136" t="s">
        <v>1886</v>
      </c>
      <c r="B1640" s="134"/>
      <c r="C1640" s="135">
        <v>26936</v>
      </c>
    </row>
    <row r="1641" spans="1:3" ht="15.75">
      <c r="A1641" s="136" t="s">
        <v>1887</v>
      </c>
      <c r="B1641" s="134"/>
      <c r="C1641" s="135">
        <v>21833</v>
      </c>
    </row>
    <row r="1642" spans="1:3" ht="15.75">
      <c r="A1642" s="136" t="s">
        <v>1888</v>
      </c>
      <c r="B1642" s="134"/>
      <c r="C1642" s="135">
        <v>21833</v>
      </c>
    </row>
    <row r="1643" spans="1:3" ht="15.75">
      <c r="A1643" s="136" t="s">
        <v>1889</v>
      </c>
      <c r="B1643" s="134"/>
      <c r="C1643" s="135">
        <v>24610</v>
      </c>
    </row>
    <row r="1644" spans="1:3" ht="15.75">
      <c r="A1644" s="136" t="s">
        <v>1890</v>
      </c>
      <c r="B1644" s="134"/>
      <c r="C1644" s="135">
        <v>24610</v>
      </c>
    </row>
    <row r="1645" spans="1:3" ht="15.75">
      <c r="A1645" s="136" t="s">
        <v>1891</v>
      </c>
      <c r="B1645" s="134"/>
      <c r="C1645" s="135">
        <v>24610</v>
      </c>
    </row>
    <row r="1646" spans="1:3" ht="15.75">
      <c r="A1646" s="136" t="s">
        <v>1892</v>
      </c>
      <c r="B1646" s="134"/>
      <c r="C1646" s="135">
        <v>24610</v>
      </c>
    </row>
    <row r="1647" spans="1:3" ht="15.75">
      <c r="A1647" s="136" t="s">
        <v>1893</v>
      </c>
      <c r="B1647" s="134"/>
      <c r="C1647" s="135">
        <v>34377</v>
      </c>
    </row>
    <row r="1648" spans="1:3" ht="15.75">
      <c r="A1648" s="136" t="s">
        <v>1894</v>
      </c>
      <c r="B1648" s="134"/>
      <c r="C1648" s="135">
        <v>20947</v>
      </c>
    </row>
    <row r="1649" spans="1:3" ht="15.75">
      <c r="A1649" s="136" t="s">
        <v>1895</v>
      </c>
      <c r="B1649" s="134"/>
      <c r="C1649" s="135">
        <v>20947</v>
      </c>
    </row>
    <row r="1650" spans="1:3" ht="15.75">
      <c r="A1650" s="136" t="s">
        <v>1896</v>
      </c>
      <c r="B1650" s="134"/>
      <c r="C1650" s="135">
        <v>20947</v>
      </c>
    </row>
    <row r="1651" spans="1:3" ht="15.75">
      <c r="A1651" s="136" t="s">
        <v>1897</v>
      </c>
      <c r="B1651" s="134"/>
      <c r="C1651" s="135">
        <v>20947</v>
      </c>
    </row>
    <row r="1652" spans="1:3" ht="15.75">
      <c r="A1652" s="136" t="s">
        <v>1898</v>
      </c>
      <c r="B1652" s="134"/>
      <c r="C1652" s="135">
        <v>26157</v>
      </c>
    </row>
    <row r="1653" spans="1:3" ht="15.75">
      <c r="A1653" s="136" t="s">
        <v>1899</v>
      </c>
      <c r="B1653" s="134"/>
      <c r="C1653" s="135">
        <v>27730</v>
      </c>
    </row>
    <row r="1654" spans="1:3" ht="15.75">
      <c r="A1654" s="136" t="s">
        <v>1900</v>
      </c>
      <c r="B1654" s="134"/>
      <c r="C1654" s="135">
        <v>26998</v>
      </c>
    </row>
    <row r="1655" spans="1:3" ht="15.75">
      <c r="A1655" s="136" t="s">
        <v>1901</v>
      </c>
      <c r="B1655" s="134"/>
      <c r="C1655" s="135">
        <v>26998</v>
      </c>
    </row>
    <row r="1656" spans="1:3" ht="15.75">
      <c r="A1656" s="136" t="s">
        <v>1902</v>
      </c>
      <c r="B1656" s="134"/>
      <c r="C1656" s="135">
        <v>38396</v>
      </c>
    </row>
    <row r="1657" spans="1:3" ht="15.75">
      <c r="A1657" s="136" t="s">
        <v>1903</v>
      </c>
      <c r="B1657" s="134"/>
      <c r="C1657" s="135">
        <v>38396</v>
      </c>
    </row>
    <row r="1658" spans="1:3" ht="15.75">
      <c r="A1658" s="136" t="s">
        <v>1904</v>
      </c>
      <c r="B1658" s="134"/>
      <c r="C1658" s="135">
        <v>28274</v>
      </c>
    </row>
    <row r="1659" spans="1:3" ht="15.75">
      <c r="A1659" s="136" t="s">
        <v>1905</v>
      </c>
      <c r="B1659" s="134"/>
      <c r="C1659" s="135">
        <v>27829</v>
      </c>
    </row>
    <row r="1660" spans="1:3" ht="15.75">
      <c r="A1660" s="136" t="s">
        <v>1906</v>
      </c>
      <c r="B1660" s="134"/>
      <c r="C1660" s="135">
        <v>27829</v>
      </c>
    </row>
    <row r="1661" spans="1:3" ht="15.75">
      <c r="A1661" s="136" t="s">
        <v>1907</v>
      </c>
      <c r="B1661" s="134"/>
      <c r="C1661" s="135">
        <v>22920</v>
      </c>
    </row>
    <row r="1662" spans="1:3" ht="15.75">
      <c r="A1662" s="136" t="s">
        <v>1908</v>
      </c>
      <c r="B1662" s="134"/>
      <c r="C1662" s="135">
        <v>22920</v>
      </c>
    </row>
    <row r="1663" spans="1:3" ht="15.75">
      <c r="A1663" s="136" t="s">
        <v>1909</v>
      </c>
      <c r="B1663" s="134"/>
      <c r="C1663" s="135">
        <v>25505</v>
      </c>
    </row>
    <row r="1664" spans="1:3" ht="15.75">
      <c r="A1664" s="136" t="s">
        <v>1910</v>
      </c>
      <c r="B1664" s="134"/>
      <c r="C1664" s="135">
        <v>25505</v>
      </c>
    </row>
    <row r="1665" spans="1:3" ht="15.75">
      <c r="A1665" s="136" t="s">
        <v>1911</v>
      </c>
      <c r="B1665" s="134"/>
      <c r="C1665" s="135">
        <v>25505</v>
      </c>
    </row>
    <row r="1666" spans="1:3" ht="15.75">
      <c r="A1666" s="136" t="s">
        <v>1912</v>
      </c>
      <c r="B1666" s="134"/>
      <c r="C1666" s="135">
        <v>25505</v>
      </c>
    </row>
    <row r="1667" spans="1:3" ht="15.75">
      <c r="A1667" s="136" t="s">
        <v>1913</v>
      </c>
      <c r="B1667" s="134"/>
      <c r="C1667" s="135">
        <v>38421</v>
      </c>
    </row>
    <row r="1668" spans="1:3" ht="15.75">
      <c r="A1668" s="136" t="s">
        <v>1914</v>
      </c>
      <c r="B1668" s="134"/>
      <c r="C1668" s="135">
        <v>36386</v>
      </c>
    </row>
    <row r="1669" spans="1:3" ht="15.75">
      <c r="A1669" s="136" t="s">
        <v>1915</v>
      </c>
      <c r="B1669" s="134"/>
      <c r="C1669" s="135">
        <v>21952</v>
      </c>
    </row>
    <row r="1670" spans="1:3" ht="15.75">
      <c r="A1670" s="136" t="s">
        <v>1916</v>
      </c>
      <c r="B1670" s="134"/>
      <c r="C1670" s="135">
        <v>21952</v>
      </c>
    </row>
    <row r="1671" spans="1:3" ht="15.75">
      <c r="A1671" s="136" t="s">
        <v>1917</v>
      </c>
      <c r="B1671" s="134"/>
      <c r="C1671" s="135">
        <v>21952</v>
      </c>
    </row>
    <row r="1672" spans="1:3" ht="15.75">
      <c r="A1672" s="136" t="s">
        <v>1918</v>
      </c>
      <c r="B1672" s="134"/>
      <c r="C1672" s="135">
        <v>21952</v>
      </c>
    </row>
    <row r="1673" spans="1:3" ht="15.75">
      <c r="A1673" s="136" t="s">
        <v>1919</v>
      </c>
      <c r="B1673" s="134"/>
      <c r="C1673" s="135">
        <v>27052</v>
      </c>
    </row>
    <row r="1674" spans="1:3" ht="15.75">
      <c r="A1674" s="136" t="s">
        <v>1920</v>
      </c>
      <c r="B1674" s="134"/>
      <c r="C1674" s="135">
        <v>28653</v>
      </c>
    </row>
    <row r="1675" spans="1:3" ht="15.75">
      <c r="A1675" s="136" t="s">
        <v>1921</v>
      </c>
      <c r="B1675" s="134"/>
      <c r="C1675" s="135">
        <v>27920</v>
      </c>
    </row>
    <row r="1676" spans="1:3" ht="15.75">
      <c r="A1676" s="136" t="s">
        <v>1922</v>
      </c>
      <c r="B1676" s="134"/>
      <c r="C1676" s="135">
        <v>37671</v>
      </c>
    </row>
    <row r="1677" spans="1:3" ht="15.75">
      <c r="A1677" s="136" t="s">
        <v>1923</v>
      </c>
      <c r="B1677" s="134"/>
      <c r="C1677" s="135">
        <v>40181</v>
      </c>
    </row>
    <row r="1678" spans="1:3" ht="15.75">
      <c r="A1678" s="136" t="s">
        <v>1924</v>
      </c>
      <c r="B1678" s="134"/>
      <c r="C1678" s="135">
        <v>28274</v>
      </c>
    </row>
    <row r="1679" spans="1:3" ht="15.75">
      <c r="A1679" s="136" t="s">
        <v>1925</v>
      </c>
      <c r="B1679" s="134"/>
      <c r="C1679" s="135">
        <v>29528</v>
      </c>
    </row>
    <row r="1680" spans="1:3" ht="15.75">
      <c r="A1680" s="136" t="s">
        <v>1926</v>
      </c>
      <c r="B1680" s="134"/>
      <c r="C1680" s="135">
        <v>29612</v>
      </c>
    </row>
    <row r="1681" spans="1:3" ht="15.75">
      <c r="A1681" s="136" t="s">
        <v>1927</v>
      </c>
      <c r="B1681" s="134"/>
      <c r="C1681" s="135">
        <v>29612</v>
      </c>
    </row>
    <row r="1682" spans="1:3" ht="15.75">
      <c r="A1682" s="136" t="s">
        <v>1928</v>
      </c>
      <c r="B1682" s="134"/>
      <c r="C1682" s="135">
        <v>24175</v>
      </c>
    </row>
    <row r="1683" spans="1:3" ht="15.75">
      <c r="A1683" s="136" t="s">
        <v>1929</v>
      </c>
      <c r="B1683" s="134"/>
      <c r="C1683" s="135">
        <v>24175</v>
      </c>
    </row>
    <row r="1684" spans="1:3" ht="15.75">
      <c r="A1684" s="136" t="s">
        <v>1930</v>
      </c>
      <c r="B1684" s="134"/>
      <c r="C1684" s="135">
        <v>46845</v>
      </c>
    </row>
    <row r="1685" spans="1:3" ht="15.75">
      <c r="A1685" s="136" t="s">
        <v>1931</v>
      </c>
      <c r="B1685" s="134"/>
      <c r="C1685" s="135">
        <v>47905</v>
      </c>
    </row>
    <row r="1686" spans="1:3" ht="15.75">
      <c r="A1686" s="136" t="s">
        <v>1932</v>
      </c>
      <c r="B1686" s="134"/>
      <c r="C1686" s="135">
        <v>36304</v>
      </c>
    </row>
    <row r="1687" spans="1:3" ht="15.75">
      <c r="A1687" s="136" t="s">
        <v>1933</v>
      </c>
      <c r="B1687" s="134"/>
      <c r="C1687" s="135">
        <v>36304</v>
      </c>
    </row>
    <row r="1688" spans="1:3" ht="15.75">
      <c r="A1688" s="136" t="s">
        <v>1934</v>
      </c>
      <c r="B1688" s="134"/>
      <c r="C1688" s="135">
        <v>35329</v>
      </c>
    </row>
    <row r="1689" spans="1:3" ht="15.75">
      <c r="A1689" s="136" t="s">
        <v>1935</v>
      </c>
      <c r="B1689" s="134"/>
      <c r="C1689" s="135">
        <v>35329</v>
      </c>
    </row>
    <row r="1690" spans="1:3" ht="15.75">
      <c r="A1690" s="136" t="s">
        <v>1936</v>
      </c>
      <c r="B1690" s="134"/>
      <c r="C1690" s="135">
        <v>29948</v>
      </c>
    </row>
    <row r="1691" spans="1:3" ht="15.75">
      <c r="A1691" s="136" t="s">
        <v>1937</v>
      </c>
      <c r="B1691" s="134"/>
      <c r="C1691" s="135">
        <v>29948</v>
      </c>
    </row>
    <row r="1692" spans="1:3" ht="15.75">
      <c r="A1692" s="136" t="s">
        <v>1938</v>
      </c>
      <c r="B1692" s="134"/>
      <c r="C1692" s="135">
        <v>52450</v>
      </c>
    </row>
    <row r="1693" spans="1:3" ht="15.75">
      <c r="A1693" s="136" t="s">
        <v>1939</v>
      </c>
      <c r="B1693" s="134"/>
      <c r="C1693" s="135">
        <v>53621</v>
      </c>
    </row>
    <row r="1694" spans="1:3" ht="15.75">
      <c r="A1694" s="136" t="s">
        <v>1940</v>
      </c>
      <c r="B1694" s="134"/>
      <c r="C1694" s="135">
        <v>40822</v>
      </c>
    </row>
    <row r="1695" spans="1:3" ht="15.75">
      <c r="A1695" s="136" t="s">
        <v>1941</v>
      </c>
      <c r="B1695" s="134"/>
      <c r="C1695" s="135">
        <v>39818</v>
      </c>
    </row>
    <row r="1696" spans="1:3" ht="15.75">
      <c r="A1696" s="136" t="s">
        <v>1942</v>
      </c>
      <c r="B1696" s="134"/>
      <c r="C1696" s="135">
        <v>39818</v>
      </c>
    </row>
    <row r="1697" spans="1:3" ht="15.75">
      <c r="A1697" s="136" t="s">
        <v>1943</v>
      </c>
      <c r="B1697" s="134"/>
      <c r="C1697" s="135">
        <v>33823</v>
      </c>
    </row>
    <row r="1698" spans="1:3" ht="15.75">
      <c r="A1698" s="136" t="s">
        <v>1944</v>
      </c>
      <c r="B1698" s="134"/>
      <c r="C1698" s="135">
        <v>33823</v>
      </c>
    </row>
    <row r="1699" spans="1:3" ht="15.75">
      <c r="A1699" s="136" t="s">
        <v>1945</v>
      </c>
      <c r="B1699" s="134"/>
      <c r="C1699" s="135">
        <v>58361</v>
      </c>
    </row>
    <row r="1700" spans="1:3" ht="15.75">
      <c r="A1700" s="136" t="s">
        <v>1946</v>
      </c>
      <c r="B1700" s="134"/>
      <c r="C1700" s="135">
        <v>59533</v>
      </c>
    </row>
    <row r="1701" spans="1:3" ht="15.75">
      <c r="A1701" s="136" t="s">
        <v>1947</v>
      </c>
      <c r="B1701" s="134"/>
      <c r="C1701" s="135">
        <v>46733</v>
      </c>
    </row>
    <row r="1702" spans="1:3" ht="15.75">
      <c r="A1702" s="136" t="s">
        <v>1948</v>
      </c>
      <c r="B1702" s="134"/>
      <c r="C1702" s="135">
        <v>45367</v>
      </c>
    </row>
    <row r="1703" spans="1:3" ht="15.75">
      <c r="A1703" s="136" t="s">
        <v>1949</v>
      </c>
      <c r="B1703" s="134"/>
      <c r="C1703" s="135">
        <v>45367</v>
      </c>
    </row>
    <row r="1704" spans="1:3" ht="15.75">
      <c r="A1704" s="136" t="s">
        <v>1950</v>
      </c>
      <c r="B1704" s="134"/>
      <c r="C1704" s="135">
        <v>39567</v>
      </c>
    </row>
    <row r="1705" spans="1:3" ht="15.75">
      <c r="A1705" s="136" t="s">
        <v>1951</v>
      </c>
      <c r="B1705" s="134"/>
      <c r="C1705" s="135">
        <v>39567</v>
      </c>
    </row>
    <row r="1706" spans="1:3" ht="15.75">
      <c r="A1706" s="136" t="s">
        <v>1952</v>
      </c>
      <c r="B1706" s="134"/>
      <c r="C1706" s="135">
        <v>59337</v>
      </c>
    </row>
    <row r="1707" spans="1:3" ht="15.75">
      <c r="A1707" s="136" t="s">
        <v>1953</v>
      </c>
      <c r="B1707" s="134"/>
      <c r="C1707" s="135">
        <v>60508</v>
      </c>
    </row>
    <row r="1708" spans="1:3" ht="15.75">
      <c r="A1708" s="136" t="s">
        <v>1954</v>
      </c>
      <c r="B1708" s="134"/>
      <c r="C1708" s="135">
        <v>47264</v>
      </c>
    </row>
    <row r="1709" spans="1:3" ht="15.75">
      <c r="A1709" s="136" t="s">
        <v>1955</v>
      </c>
      <c r="B1709" s="134"/>
      <c r="C1709" s="135">
        <v>46371</v>
      </c>
    </row>
    <row r="1710" spans="1:3" ht="15.75">
      <c r="A1710" s="136" t="s">
        <v>1956</v>
      </c>
      <c r="B1710" s="134"/>
      <c r="C1710" s="135">
        <v>46371</v>
      </c>
    </row>
    <row r="1711" spans="1:3" ht="15.75">
      <c r="A1711" s="136" t="s">
        <v>1957</v>
      </c>
      <c r="B1711" s="134"/>
      <c r="C1711" s="135">
        <v>40097</v>
      </c>
    </row>
    <row r="1712" spans="1:3" ht="15.75">
      <c r="A1712" s="136" t="s">
        <v>1958</v>
      </c>
      <c r="B1712" s="134"/>
      <c r="C1712" s="135">
        <v>40097</v>
      </c>
    </row>
    <row r="1713" spans="1:3">
      <c r="A1713" s="133" t="s">
        <v>1959</v>
      </c>
      <c r="B1713" s="134"/>
      <c r="C1713" s="135">
        <v>858</v>
      </c>
    </row>
    <row r="1714" spans="1:3" ht="15.75">
      <c r="A1714" s="136" t="s">
        <v>1960</v>
      </c>
      <c r="B1714" s="134"/>
      <c r="C1714" s="135">
        <v>51802</v>
      </c>
    </row>
    <row r="1715" spans="1:3" ht="15.75">
      <c r="A1715" s="136" t="s">
        <v>1961</v>
      </c>
      <c r="B1715" s="134"/>
      <c r="C1715" s="135">
        <v>47572</v>
      </c>
    </row>
    <row r="1716" spans="1:3" ht="15.75">
      <c r="A1716" s="136" t="s">
        <v>1962</v>
      </c>
      <c r="B1716" s="134"/>
      <c r="C1716" s="135">
        <v>44062</v>
      </c>
    </row>
    <row r="1717" spans="1:3" ht="15.75">
      <c r="A1717" s="136" t="s">
        <v>1963</v>
      </c>
      <c r="B1717" s="134"/>
      <c r="C1717" s="135">
        <v>49403</v>
      </c>
    </row>
    <row r="1718" spans="1:3" ht="15.75">
      <c r="A1718" s="136" t="s">
        <v>1964</v>
      </c>
      <c r="B1718" s="134"/>
      <c r="C1718" s="135">
        <v>54744</v>
      </c>
    </row>
    <row r="1719" spans="1:3" ht="15.75">
      <c r="A1719" s="136" t="s">
        <v>1965</v>
      </c>
      <c r="B1719" s="134"/>
      <c r="C1719" s="135">
        <v>40270</v>
      </c>
    </row>
    <row r="1720" spans="1:3" ht="15.75">
      <c r="A1720" s="136" t="s">
        <v>1966</v>
      </c>
      <c r="B1720" s="134"/>
      <c r="C1720" s="135">
        <v>43794</v>
      </c>
    </row>
    <row r="1721" spans="1:3" ht="15.75">
      <c r="A1721" s="136" t="s">
        <v>1967</v>
      </c>
      <c r="B1721" s="134"/>
      <c r="C1721" s="135">
        <v>46892</v>
      </c>
    </row>
    <row r="1722" spans="1:3" ht="15.75">
      <c r="A1722" s="136" t="s">
        <v>1968</v>
      </c>
      <c r="B1722" s="134"/>
      <c r="C1722" s="135">
        <v>55394</v>
      </c>
    </row>
    <row r="1723" spans="1:3" ht="15.75">
      <c r="A1723" s="136" t="s">
        <v>1969</v>
      </c>
      <c r="B1723" s="134"/>
      <c r="C1723" s="135">
        <v>50790</v>
      </c>
    </row>
    <row r="1724" spans="1:3" ht="15.75">
      <c r="A1724" s="136" t="s">
        <v>1970</v>
      </c>
      <c r="B1724" s="134"/>
      <c r="C1724" s="135">
        <v>46732</v>
      </c>
    </row>
    <row r="1725" spans="1:3" ht="15.75">
      <c r="A1725" s="136" t="s">
        <v>1971</v>
      </c>
      <c r="B1725" s="134"/>
      <c r="C1725" s="135">
        <v>52874</v>
      </c>
    </row>
    <row r="1726" spans="1:3" ht="15.75">
      <c r="A1726" s="136" t="s">
        <v>1972</v>
      </c>
      <c r="B1726" s="134"/>
      <c r="C1726" s="135">
        <v>57414</v>
      </c>
    </row>
    <row r="1727" spans="1:3" ht="15.75">
      <c r="A1727" s="136" t="s">
        <v>1973</v>
      </c>
      <c r="B1727" s="134"/>
      <c r="C1727" s="135">
        <v>42352</v>
      </c>
    </row>
    <row r="1728" spans="1:3" ht="15.75">
      <c r="A1728" s="136" t="s">
        <v>1974</v>
      </c>
      <c r="B1728" s="134"/>
      <c r="C1728" s="135">
        <v>45931</v>
      </c>
    </row>
    <row r="1729" spans="1:3" ht="15.75">
      <c r="A1729" s="136" t="s">
        <v>1975</v>
      </c>
      <c r="B1729" s="134"/>
      <c r="C1729" s="135">
        <v>48788</v>
      </c>
    </row>
    <row r="1730" spans="1:3" ht="15.75">
      <c r="A1730" s="136" t="s">
        <v>1976</v>
      </c>
      <c r="B1730" s="134"/>
      <c r="C1730" s="135">
        <v>57791</v>
      </c>
    </row>
    <row r="1731" spans="1:3" ht="15.75">
      <c r="A1731" s="136" t="s">
        <v>1977</v>
      </c>
      <c r="B1731" s="134"/>
      <c r="C1731" s="135">
        <v>53524</v>
      </c>
    </row>
    <row r="1732" spans="1:3" ht="15.75">
      <c r="A1732" s="136" t="s">
        <v>1978</v>
      </c>
      <c r="B1732" s="134"/>
      <c r="C1732" s="135">
        <v>49403</v>
      </c>
    </row>
    <row r="1733" spans="1:3" ht="15.75">
      <c r="A1733" s="136" t="s">
        <v>1979</v>
      </c>
      <c r="B1733" s="134"/>
      <c r="C1733" s="135">
        <v>56079</v>
      </c>
    </row>
    <row r="1734" spans="1:3" ht="15.75">
      <c r="A1734" s="136" t="s">
        <v>1980</v>
      </c>
      <c r="B1734" s="134"/>
      <c r="C1734" s="135">
        <v>61420</v>
      </c>
    </row>
    <row r="1735" spans="1:3" ht="15.75">
      <c r="A1735" s="136" t="s">
        <v>1981</v>
      </c>
      <c r="B1735" s="134"/>
      <c r="C1735" s="135">
        <v>44436</v>
      </c>
    </row>
    <row r="1736" spans="1:3" ht="15.75">
      <c r="A1736" s="136" t="s">
        <v>1982</v>
      </c>
      <c r="B1736" s="134"/>
      <c r="C1736" s="135">
        <v>48175</v>
      </c>
    </row>
    <row r="1737" spans="1:3" ht="15.75">
      <c r="A1737" s="136" t="s">
        <v>1983</v>
      </c>
      <c r="B1737" s="134"/>
      <c r="C1737" s="135">
        <v>51298</v>
      </c>
    </row>
    <row r="1738" spans="1:3" ht="15.75">
      <c r="A1738" s="136" t="s">
        <v>1984</v>
      </c>
      <c r="B1738" s="134"/>
      <c r="C1738" s="135">
        <v>60298</v>
      </c>
    </row>
    <row r="1739" spans="1:3" ht="15.75">
      <c r="A1739" s="136" t="s">
        <v>1985</v>
      </c>
      <c r="B1739" s="134"/>
      <c r="C1739" s="135">
        <v>56404</v>
      </c>
    </row>
    <row r="1740" spans="1:3" ht="15.75">
      <c r="A1740" s="136" t="s">
        <v>1986</v>
      </c>
      <c r="B1740" s="134"/>
      <c r="C1740" s="135">
        <v>50738</v>
      </c>
    </row>
    <row r="1741" spans="1:3" ht="15.75">
      <c r="A1741" s="136" t="s">
        <v>1987</v>
      </c>
      <c r="B1741" s="134"/>
      <c r="C1741" s="135">
        <v>60085</v>
      </c>
    </row>
    <row r="1742" spans="1:3" ht="15.75">
      <c r="A1742" s="136" t="s">
        <v>1988</v>
      </c>
      <c r="B1742" s="134"/>
      <c r="C1742" s="135">
        <v>64090</v>
      </c>
    </row>
    <row r="1743" spans="1:3" ht="15.75">
      <c r="A1743" s="136" t="s">
        <v>1989</v>
      </c>
      <c r="B1743" s="134"/>
      <c r="C1743" s="135">
        <v>47347</v>
      </c>
    </row>
    <row r="1744" spans="1:3" ht="15.75">
      <c r="A1744" s="136" t="s">
        <v>1990</v>
      </c>
      <c r="B1744" s="134"/>
      <c r="C1744" s="135">
        <v>51325</v>
      </c>
    </row>
    <row r="1745" spans="1:3" ht="15.75">
      <c r="A1745" s="136" t="s">
        <v>1991</v>
      </c>
      <c r="B1745" s="134"/>
      <c r="C1745" s="135">
        <v>54637</v>
      </c>
    </row>
    <row r="1746" spans="1:3" ht="15.75">
      <c r="A1746" s="136" t="s">
        <v>1992</v>
      </c>
      <c r="B1746" s="134"/>
      <c r="C1746" s="135">
        <v>67082</v>
      </c>
    </row>
    <row r="1747" spans="1:3" ht="15.75">
      <c r="A1747" s="136" t="s">
        <v>1993</v>
      </c>
      <c r="B1747" s="134"/>
      <c r="C1747" s="135">
        <v>80005</v>
      </c>
    </row>
    <row r="1748" spans="1:3" ht="15.75">
      <c r="A1748" s="136" t="s">
        <v>1994</v>
      </c>
      <c r="B1748" s="134"/>
      <c r="C1748" s="135">
        <v>57360</v>
      </c>
    </row>
    <row r="1749" spans="1:3" ht="15.75">
      <c r="A1749" s="136" t="s">
        <v>1995</v>
      </c>
      <c r="B1749" s="134"/>
      <c r="C1749" s="135">
        <v>64892</v>
      </c>
    </row>
    <row r="1750" spans="1:3" ht="15.75">
      <c r="A1750" s="136" t="s">
        <v>1996</v>
      </c>
      <c r="B1750" s="134"/>
      <c r="C1750" s="135">
        <v>55599</v>
      </c>
    </row>
    <row r="1751" spans="1:3" ht="15.75">
      <c r="A1751" s="136" t="s">
        <v>1997</v>
      </c>
      <c r="B1751" s="134"/>
      <c r="C1751" s="135">
        <v>66628</v>
      </c>
    </row>
    <row r="1752" spans="1:3" ht="15.75">
      <c r="A1752" s="136" t="s">
        <v>1998</v>
      </c>
      <c r="B1752" s="134"/>
      <c r="C1752" s="135">
        <v>68522</v>
      </c>
    </row>
    <row r="1753" spans="1:3" ht="15.75">
      <c r="A1753" s="136" t="s">
        <v>1999</v>
      </c>
      <c r="B1753" s="134"/>
      <c r="C1753" s="135">
        <v>45877</v>
      </c>
    </row>
    <row r="1754" spans="1:3" ht="15.75">
      <c r="A1754" s="136" t="s">
        <v>2000</v>
      </c>
      <c r="B1754" s="134"/>
      <c r="C1754" s="135">
        <v>51965</v>
      </c>
    </row>
    <row r="1755" spans="1:3" ht="15.75">
      <c r="A1755" s="136" t="s">
        <v>2001</v>
      </c>
      <c r="B1755" s="134"/>
      <c r="C1755" s="135">
        <v>53408</v>
      </c>
    </row>
    <row r="1756" spans="1:3" ht="15.75">
      <c r="A1756" s="136" t="s">
        <v>2002</v>
      </c>
      <c r="B1756" s="134"/>
      <c r="C1756" s="135">
        <v>71114</v>
      </c>
    </row>
    <row r="1757" spans="1:3" ht="15.75">
      <c r="A1757" s="136" t="s">
        <v>2003</v>
      </c>
      <c r="B1757" s="134"/>
      <c r="C1757" s="135">
        <v>84065</v>
      </c>
    </row>
    <row r="1758" spans="1:3" ht="15.75">
      <c r="A1758" s="136" t="s">
        <v>2004</v>
      </c>
      <c r="B1758" s="134"/>
      <c r="C1758" s="135">
        <v>61420</v>
      </c>
    </row>
    <row r="1759" spans="1:3" ht="15.75">
      <c r="A1759" s="136" t="s">
        <v>2005</v>
      </c>
      <c r="B1759" s="134"/>
      <c r="C1759" s="135">
        <v>68950</v>
      </c>
    </row>
    <row r="1760" spans="1:3" ht="15.75">
      <c r="A1760" s="136" t="s">
        <v>2006</v>
      </c>
      <c r="B1760" s="134"/>
      <c r="C1760" s="135">
        <v>59631</v>
      </c>
    </row>
    <row r="1761" spans="1:3" ht="15.75">
      <c r="A1761" s="136" t="s">
        <v>2007</v>
      </c>
      <c r="B1761" s="134"/>
      <c r="C1761" s="135">
        <v>72581</v>
      </c>
    </row>
    <row r="1762" spans="1:3" ht="15.75">
      <c r="A1762" s="136" t="s">
        <v>2008</v>
      </c>
      <c r="B1762" s="134"/>
      <c r="C1762" s="135">
        <v>49937</v>
      </c>
    </row>
    <row r="1763" spans="1:3" ht="15.75">
      <c r="A1763" s="136" t="s">
        <v>2009</v>
      </c>
      <c r="B1763" s="134"/>
      <c r="C1763" s="135">
        <v>57468</v>
      </c>
    </row>
    <row r="1764" spans="1:3" ht="15.75">
      <c r="A1764" s="136" t="s">
        <v>2010</v>
      </c>
      <c r="B1764" s="134"/>
      <c r="C1764" s="135">
        <v>73410</v>
      </c>
    </row>
    <row r="1765" spans="1:3" ht="15.75">
      <c r="A1765" s="136" t="s">
        <v>2011</v>
      </c>
      <c r="B1765" s="134"/>
      <c r="C1765" s="135">
        <v>86362</v>
      </c>
    </row>
    <row r="1766" spans="1:3" ht="15.75">
      <c r="A1766" s="136" t="s">
        <v>2012</v>
      </c>
      <c r="B1766" s="134"/>
      <c r="C1766" s="135">
        <v>63823</v>
      </c>
    </row>
    <row r="1767" spans="1:3" ht="15.75">
      <c r="A1767" s="136" t="s">
        <v>2013</v>
      </c>
      <c r="B1767" s="134"/>
      <c r="C1767" s="135">
        <v>68363</v>
      </c>
    </row>
    <row r="1768" spans="1:3" ht="15.75">
      <c r="A1768" s="136" t="s">
        <v>2014</v>
      </c>
      <c r="B1768" s="134"/>
      <c r="C1768" s="135">
        <v>71380</v>
      </c>
    </row>
    <row r="1769" spans="1:3" ht="15.75">
      <c r="A1769" s="136" t="s">
        <v>2015</v>
      </c>
      <c r="B1769" s="134"/>
      <c r="C1769" s="135">
        <v>69806</v>
      </c>
    </row>
    <row r="1770" spans="1:3" ht="15.75">
      <c r="A1770" s="136" t="s">
        <v>2016</v>
      </c>
      <c r="B1770" s="134"/>
      <c r="C1770" s="135">
        <v>61927</v>
      </c>
    </row>
    <row r="1771" spans="1:3" ht="15.75">
      <c r="A1771" s="136" t="s">
        <v>2017</v>
      </c>
      <c r="B1771" s="134"/>
      <c r="C1771" s="135">
        <v>74879</v>
      </c>
    </row>
    <row r="1772" spans="1:3" ht="15.75">
      <c r="A1772" s="136" t="s">
        <v>2018</v>
      </c>
      <c r="B1772" s="134"/>
      <c r="C1772" s="135">
        <v>52340</v>
      </c>
    </row>
    <row r="1773" spans="1:3" ht="15.75">
      <c r="A1773" s="136" t="s">
        <v>2019</v>
      </c>
      <c r="B1773" s="134"/>
      <c r="C1773" s="135">
        <v>59897</v>
      </c>
    </row>
    <row r="1774" spans="1:3" ht="15.75">
      <c r="A1774" s="136" t="s">
        <v>2020</v>
      </c>
      <c r="B1774" s="134"/>
      <c r="C1774" s="135">
        <v>98245</v>
      </c>
    </row>
    <row r="1775" spans="1:3" ht="15.75">
      <c r="A1775" s="136" t="s">
        <v>2021</v>
      </c>
      <c r="B1775" s="134"/>
      <c r="C1775" s="135">
        <v>111623</v>
      </c>
    </row>
    <row r="1776" spans="1:3" ht="15.75">
      <c r="A1776" s="136" t="s">
        <v>2022</v>
      </c>
      <c r="B1776" s="134"/>
      <c r="C1776" s="135">
        <v>82462</v>
      </c>
    </row>
    <row r="1777" spans="1:3" ht="15.75">
      <c r="A1777" s="136" t="s">
        <v>2023</v>
      </c>
      <c r="B1777" s="134"/>
      <c r="C1777" s="135">
        <v>92237</v>
      </c>
    </row>
    <row r="1778" spans="1:3" ht="15.75">
      <c r="A1778" s="136" t="s">
        <v>2024</v>
      </c>
      <c r="B1778" s="134"/>
      <c r="C1778" s="135">
        <v>86762</v>
      </c>
    </row>
    <row r="1779" spans="1:3" ht="15.75">
      <c r="A1779" s="136" t="s">
        <v>2025</v>
      </c>
      <c r="B1779" s="134"/>
      <c r="C1779" s="135">
        <v>98859</v>
      </c>
    </row>
    <row r="1780" spans="1:3" ht="15.75">
      <c r="A1780" s="136" t="s">
        <v>2026</v>
      </c>
      <c r="B1780" s="134"/>
      <c r="C1780" s="135">
        <v>100140</v>
      </c>
    </row>
    <row r="1781" spans="1:3" ht="15.75">
      <c r="A1781" s="136" t="s">
        <v>2027</v>
      </c>
      <c r="B1781" s="134"/>
      <c r="C1781" s="135">
        <v>70980</v>
      </c>
    </row>
    <row r="1782" spans="1:3" ht="15.75">
      <c r="A1782" s="136" t="s">
        <v>2028</v>
      </c>
      <c r="B1782" s="134"/>
      <c r="C1782" s="135">
        <v>80753</v>
      </c>
    </row>
    <row r="1783" spans="1:3" ht="15.75">
      <c r="A1783" s="136" t="s">
        <v>2029</v>
      </c>
      <c r="B1783" s="134"/>
      <c r="C1783" s="135">
        <v>89325</v>
      </c>
    </row>
    <row r="1784" spans="1:3" ht="15.75">
      <c r="A1784" s="136" t="s">
        <v>2030</v>
      </c>
      <c r="B1784" s="134"/>
      <c r="C1784" s="135">
        <v>99126</v>
      </c>
    </row>
    <row r="1785" spans="1:3" ht="15.75">
      <c r="A1785" s="136" t="s">
        <v>2031</v>
      </c>
      <c r="B1785" s="134"/>
      <c r="C1785" s="135">
        <v>77843</v>
      </c>
    </row>
    <row r="1786" spans="1:3" ht="15.75">
      <c r="A1786" s="136" t="s">
        <v>2032</v>
      </c>
      <c r="B1786" s="134"/>
      <c r="C1786" s="135">
        <v>87643</v>
      </c>
    </row>
    <row r="1787" spans="1:3" ht="15.75">
      <c r="A1787" s="136" t="s">
        <v>2033</v>
      </c>
      <c r="B1787" s="134"/>
      <c r="C1787" s="135">
        <v>109166</v>
      </c>
    </row>
    <row r="1788" spans="1:3" ht="15.75">
      <c r="A1788" s="136" t="s">
        <v>2034</v>
      </c>
      <c r="B1788" s="134"/>
      <c r="C1788" s="135">
        <v>122572</v>
      </c>
    </row>
    <row r="1789" spans="1:3" ht="15.75">
      <c r="A1789" s="136" t="s">
        <v>2035</v>
      </c>
      <c r="B1789" s="134"/>
      <c r="C1789" s="135">
        <v>92717</v>
      </c>
    </row>
    <row r="1790" spans="1:3" ht="15.75">
      <c r="A1790" s="136" t="s">
        <v>2036</v>
      </c>
      <c r="B1790" s="134"/>
      <c r="C1790" s="135">
        <v>102490</v>
      </c>
    </row>
    <row r="1791" spans="1:3" ht="15.75">
      <c r="A1791" s="136" t="s">
        <v>2037</v>
      </c>
      <c r="B1791" s="134"/>
      <c r="C1791" s="135">
        <v>97684</v>
      </c>
    </row>
    <row r="1792" spans="1:3" ht="15.75">
      <c r="A1792" s="136" t="s">
        <v>2038</v>
      </c>
      <c r="B1792" s="134"/>
      <c r="C1792" s="135">
        <v>109781</v>
      </c>
    </row>
    <row r="1793" spans="1:3" ht="15.75">
      <c r="A1793" s="136" t="s">
        <v>2039</v>
      </c>
      <c r="B1793" s="134"/>
      <c r="C1793" s="135">
        <v>111090</v>
      </c>
    </row>
    <row r="1794" spans="1:3" ht="15.75">
      <c r="A1794" s="136" t="s">
        <v>2040</v>
      </c>
      <c r="B1794" s="134"/>
      <c r="C1794" s="135">
        <v>81235</v>
      </c>
    </row>
    <row r="1795" spans="1:3" ht="15.75">
      <c r="A1795" s="136" t="s">
        <v>2041</v>
      </c>
      <c r="B1795" s="134"/>
      <c r="C1795" s="135">
        <v>91007</v>
      </c>
    </row>
    <row r="1796" spans="1:3" ht="15.75">
      <c r="A1796" s="136" t="s">
        <v>2042</v>
      </c>
      <c r="B1796" s="134"/>
      <c r="C1796" s="135">
        <v>74451</v>
      </c>
    </row>
    <row r="1797" spans="1:3" ht="15.75">
      <c r="A1797" s="136" t="s">
        <v>2043</v>
      </c>
      <c r="B1797" s="134"/>
      <c r="C1797" s="135">
        <v>73463</v>
      </c>
    </row>
    <row r="1798" spans="1:3" ht="15.75">
      <c r="A1798" s="136" t="s">
        <v>2044</v>
      </c>
      <c r="B1798" s="134"/>
      <c r="C1798" s="135">
        <v>104788</v>
      </c>
    </row>
    <row r="1799" spans="1:3" ht="15.75">
      <c r="A1799" s="136" t="s">
        <v>2045</v>
      </c>
      <c r="B1799" s="134"/>
      <c r="C1799" s="135">
        <v>85160</v>
      </c>
    </row>
    <row r="1800" spans="1:3" ht="15.75">
      <c r="A1800" s="136" t="s">
        <v>2046</v>
      </c>
      <c r="B1800" s="134"/>
      <c r="C1800" s="135">
        <v>88150</v>
      </c>
    </row>
    <row r="1801" spans="1:3" ht="15.75">
      <c r="A1801" s="136" t="s">
        <v>2047</v>
      </c>
      <c r="B1801" s="134"/>
      <c r="C1801" s="135">
        <v>83504</v>
      </c>
    </row>
    <row r="1802" spans="1:3" ht="15.75">
      <c r="A1802" s="136" t="s">
        <v>2048</v>
      </c>
      <c r="B1802" s="134"/>
      <c r="C1802" s="135">
        <v>65185</v>
      </c>
    </row>
    <row r="1803" spans="1:3" ht="15.75">
      <c r="A1803" s="136" t="s">
        <v>2049</v>
      </c>
      <c r="B1803" s="134"/>
      <c r="C1803" s="135">
        <v>64197</v>
      </c>
    </row>
    <row r="1804" spans="1:3" ht="15.75">
      <c r="A1804" s="136" t="s">
        <v>2050</v>
      </c>
      <c r="B1804" s="134"/>
      <c r="C1804" s="135">
        <v>73143</v>
      </c>
    </row>
    <row r="1805" spans="1:3" ht="15.75">
      <c r="A1805" s="136" t="s">
        <v>2051</v>
      </c>
      <c r="B1805" s="134"/>
      <c r="C1805" s="135">
        <v>62968</v>
      </c>
    </row>
    <row r="1806" spans="1:3" ht="15.75">
      <c r="A1806" s="136" t="s">
        <v>2052</v>
      </c>
      <c r="B1806" s="134"/>
      <c r="C1806" s="135">
        <v>76668</v>
      </c>
    </row>
    <row r="1807" spans="1:3" ht="15.75">
      <c r="A1807" s="136" t="s">
        <v>2053</v>
      </c>
      <c r="B1807" s="134"/>
      <c r="C1807" s="135">
        <v>53702</v>
      </c>
    </row>
    <row r="1808" spans="1:3" ht="15.75">
      <c r="A1808" s="136" t="s">
        <v>2054</v>
      </c>
      <c r="B1808" s="134"/>
      <c r="C1808" s="135">
        <v>60138</v>
      </c>
    </row>
    <row r="1809" spans="1:3" ht="15.75">
      <c r="A1809" s="136" t="s">
        <v>2055</v>
      </c>
      <c r="B1809" s="134"/>
      <c r="C1809" s="135">
        <v>61659</v>
      </c>
    </row>
    <row r="1810" spans="1:3" ht="15.75">
      <c r="A1810" s="136" t="s">
        <v>2056</v>
      </c>
      <c r="B1810" s="134"/>
      <c r="C1810" s="135">
        <v>70739</v>
      </c>
    </row>
    <row r="1811" spans="1:3" ht="15.75">
      <c r="A1811" s="136" t="s">
        <v>2057</v>
      </c>
      <c r="B1811" s="134"/>
      <c r="C1811" s="135">
        <v>69751</v>
      </c>
    </row>
    <row r="1812" spans="1:3" ht="15.75">
      <c r="A1812" s="136" t="s">
        <v>2058</v>
      </c>
      <c r="B1812" s="134"/>
      <c r="C1812" s="135">
        <v>76215</v>
      </c>
    </row>
    <row r="1813" spans="1:3" ht="15.75">
      <c r="A1813" s="136" t="s">
        <v>2059</v>
      </c>
      <c r="B1813" s="134"/>
      <c r="C1813" s="135">
        <v>78724</v>
      </c>
    </row>
    <row r="1814" spans="1:3" ht="15.75">
      <c r="A1814" s="136" t="s">
        <v>2060</v>
      </c>
      <c r="B1814" s="134"/>
      <c r="C1814" s="135">
        <v>77736</v>
      </c>
    </row>
    <row r="1815" spans="1:3" ht="15.75">
      <c r="A1815" s="136" t="s">
        <v>2061</v>
      </c>
      <c r="B1815" s="134"/>
      <c r="C1815" s="135">
        <v>59256</v>
      </c>
    </row>
    <row r="1816" spans="1:3" ht="15.75">
      <c r="A1816" s="136" t="s">
        <v>2062</v>
      </c>
      <c r="B1816" s="134"/>
      <c r="C1816" s="135">
        <v>65719</v>
      </c>
    </row>
    <row r="1817" spans="1:3" ht="15.75">
      <c r="A1817" s="136" t="s">
        <v>2063</v>
      </c>
      <c r="B1817" s="134"/>
      <c r="C1817" s="135">
        <v>67241</v>
      </c>
    </row>
    <row r="1818" spans="1:3" ht="15.75">
      <c r="A1818" s="136" t="s">
        <v>2064</v>
      </c>
      <c r="B1818" s="134"/>
      <c r="C1818" s="135">
        <v>85880</v>
      </c>
    </row>
    <row r="1819" spans="1:3" ht="15.75">
      <c r="A1819" s="136" t="s">
        <v>2065</v>
      </c>
      <c r="B1819" s="134"/>
      <c r="C1819" s="135">
        <v>84892</v>
      </c>
    </row>
    <row r="1820" spans="1:3" ht="15.75">
      <c r="A1820" s="136" t="s">
        <v>2066</v>
      </c>
      <c r="B1820" s="134"/>
      <c r="C1820" s="135">
        <v>99579</v>
      </c>
    </row>
    <row r="1821" spans="1:3" ht="15.75">
      <c r="A1821" s="136" t="s">
        <v>2067</v>
      </c>
      <c r="B1821" s="134"/>
      <c r="C1821" s="135">
        <v>82436</v>
      </c>
    </row>
    <row r="1822" spans="1:3" ht="15.75">
      <c r="A1822" s="136" t="s">
        <v>2068</v>
      </c>
      <c r="B1822" s="134"/>
      <c r="C1822" s="135">
        <v>92930</v>
      </c>
    </row>
    <row r="1823" spans="1:3" ht="15.75">
      <c r="A1823" s="136" t="s">
        <v>2069</v>
      </c>
      <c r="B1823" s="134"/>
      <c r="C1823" s="135">
        <v>74611</v>
      </c>
    </row>
    <row r="1824" spans="1:3" ht="15.75">
      <c r="A1824" s="136" t="s">
        <v>2070</v>
      </c>
      <c r="B1824" s="134"/>
      <c r="C1824" s="135">
        <v>73623</v>
      </c>
    </row>
    <row r="1825" spans="1:3" ht="15.75">
      <c r="A1825" s="136" t="s">
        <v>2071</v>
      </c>
      <c r="B1825" s="134"/>
      <c r="C1825" s="135">
        <v>87857</v>
      </c>
    </row>
    <row r="1826" spans="1:3" ht="15.75">
      <c r="A1826" s="136" t="s">
        <v>2072</v>
      </c>
      <c r="B1826" s="134"/>
      <c r="C1826" s="135">
        <v>80059</v>
      </c>
    </row>
    <row r="1827" spans="1:3" ht="15.75">
      <c r="A1827" s="136" t="s">
        <v>2073</v>
      </c>
      <c r="B1827" s="134"/>
      <c r="C1827" s="135">
        <v>82569</v>
      </c>
    </row>
    <row r="1828" spans="1:3" ht="15.75">
      <c r="A1828" s="136" t="s">
        <v>2074</v>
      </c>
      <c r="B1828" s="134"/>
      <c r="C1828" s="135">
        <v>81582</v>
      </c>
    </row>
    <row r="1829" spans="1:3" ht="15.75">
      <c r="A1829" s="136" t="s">
        <v>2075</v>
      </c>
      <c r="B1829" s="134"/>
      <c r="C1829" s="135">
        <v>74397</v>
      </c>
    </row>
    <row r="1830" spans="1:3" ht="15.75">
      <c r="A1830" s="136" t="s">
        <v>2076</v>
      </c>
      <c r="B1830" s="134"/>
      <c r="C1830" s="135">
        <v>88097</v>
      </c>
    </row>
    <row r="1831" spans="1:3" ht="15.75">
      <c r="A1831" s="136" t="s">
        <v>2077</v>
      </c>
      <c r="B1831" s="134"/>
      <c r="C1831" s="135">
        <v>63129</v>
      </c>
    </row>
    <row r="1832" spans="1:3" ht="15.75">
      <c r="A1832" s="136" t="s">
        <v>2078</v>
      </c>
      <c r="B1832" s="134"/>
      <c r="C1832" s="135">
        <v>71087</v>
      </c>
    </row>
    <row r="1833" spans="1:3" ht="15.75">
      <c r="A1833" s="136" t="s">
        <v>2079</v>
      </c>
      <c r="B1833" s="134"/>
      <c r="C1833" s="135">
        <v>167996</v>
      </c>
    </row>
    <row r="1834" spans="1:3" ht="15.75">
      <c r="A1834" s="136" t="s">
        <v>2080</v>
      </c>
      <c r="B1834" s="134"/>
      <c r="C1834" s="135">
        <v>104867</v>
      </c>
    </row>
    <row r="1835" spans="1:3" ht="15.75">
      <c r="A1835" s="136" t="s">
        <v>2081</v>
      </c>
      <c r="B1835" s="134"/>
      <c r="C1835" s="135">
        <v>103879</v>
      </c>
    </row>
    <row r="1836" spans="1:3" ht="15.75">
      <c r="A1836" s="136" t="s">
        <v>2082</v>
      </c>
      <c r="B1836" s="134"/>
      <c r="C1836" s="135">
        <v>116696</v>
      </c>
    </row>
    <row r="1837" spans="1:3" ht="15.75">
      <c r="A1837" s="136" t="s">
        <v>2083</v>
      </c>
      <c r="B1837" s="134"/>
      <c r="C1837" s="135">
        <v>119047</v>
      </c>
    </row>
    <row r="1838" spans="1:3" ht="15.75">
      <c r="A1838" s="136" t="s">
        <v>2084</v>
      </c>
      <c r="B1838" s="134"/>
      <c r="C1838" s="135">
        <v>116297</v>
      </c>
    </row>
    <row r="1839" spans="1:3" ht="15.75">
      <c r="A1839" s="136" t="s">
        <v>2085</v>
      </c>
      <c r="B1839" s="134"/>
      <c r="C1839" s="135">
        <v>91462</v>
      </c>
    </row>
    <row r="1840" spans="1:3" ht="15.75">
      <c r="A1840" s="136" t="s">
        <v>2086</v>
      </c>
      <c r="B1840" s="134"/>
      <c r="C1840" s="135">
        <v>90474</v>
      </c>
    </row>
    <row r="1841" spans="1:3" ht="15.75">
      <c r="A1841" s="136" t="s">
        <v>2087</v>
      </c>
      <c r="B1841" s="134"/>
      <c r="C1841" s="135">
        <v>101796</v>
      </c>
    </row>
    <row r="1842" spans="1:3" ht="15.75">
      <c r="A1842" s="136" t="s">
        <v>2088</v>
      </c>
      <c r="B1842" s="134"/>
      <c r="C1842" s="135">
        <v>100835</v>
      </c>
    </row>
    <row r="1843" spans="1:3" ht="15.75">
      <c r="A1843" s="136" t="s">
        <v>2089</v>
      </c>
      <c r="B1843" s="134"/>
      <c r="C1843" s="135">
        <v>93384</v>
      </c>
    </row>
    <row r="1844" spans="1:3" ht="15.75">
      <c r="A1844" s="136" t="s">
        <v>2090</v>
      </c>
      <c r="B1844" s="134"/>
      <c r="C1844" s="135">
        <v>106202</v>
      </c>
    </row>
    <row r="1845" spans="1:3" ht="15.75">
      <c r="A1845" s="136" t="s">
        <v>2091</v>
      </c>
      <c r="B1845" s="134"/>
      <c r="C1845" s="135">
        <v>107564</v>
      </c>
    </row>
    <row r="1846" spans="1:3" ht="15.75">
      <c r="A1846" s="136" t="s">
        <v>2092</v>
      </c>
      <c r="B1846" s="134"/>
      <c r="C1846" s="135">
        <v>79979</v>
      </c>
    </row>
    <row r="1847" spans="1:3" ht="15.75">
      <c r="A1847" s="136" t="s">
        <v>2093</v>
      </c>
      <c r="B1847" s="134"/>
      <c r="C1847" s="135">
        <v>90313</v>
      </c>
    </row>
    <row r="1848" spans="1:3" ht="15.75">
      <c r="A1848" s="136" t="s">
        <v>2094</v>
      </c>
      <c r="B1848" s="134"/>
      <c r="C1848" s="135">
        <v>112077</v>
      </c>
    </row>
    <row r="1849" spans="1:3" ht="15.75">
      <c r="A1849" s="136" t="s">
        <v>2095</v>
      </c>
      <c r="B1849" s="134"/>
      <c r="C1849" s="135">
        <v>122572</v>
      </c>
    </row>
    <row r="1850" spans="1:3" ht="15.75">
      <c r="A1850" s="136" t="s">
        <v>2096</v>
      </c>
      <c r="B1850" s="134"/>
      <c r="C1850" s="135">
        <v>97737</v>
      </c>
    </row>
    <row r="1851" spans="1:3" ht="15.75">
      <c r="A1851" s="136" t="s">
        <v>2097</v>
      </c>
      <c r="B1851" s="134"/>
      <c r="C1851" s="135">
        <v>96749</v>
      </c>
    </row>
    <row r="1852" spans="1:3" ht="15.75">
      <c r="A1852" s="136" t="s">
        <v>2098</v>
      </c>
      <c r="B1852" s="134"/>
      <c r="C1852" s="135">
        <v>104626</v>
      </c>
    </row>
    <row r="1853" spans="1:3" ht="15.75">
      <c r="A1853" s="136" t="s">
        <v>2099</v>
      </c>
      <c r="B1853" s="134"/>
      <c r="C1853" s="135">
        <v>108098</v>
      </c>
    </row>
    <row r="1854" spans="1:3" ht="15.75">
      <c r="A1854" s="136" t="s">
        <v>2100</v>
      </c>
      <c r="B1854" s="134"/>
      <c r="C1854" s="135">
        <v>86255</v>
      </c>
    </row>
    <row r="1855" spans="1:3" ht="15.75">
      <c r="A1855" s="136" t="s">
        <v>2101</v>
      </c>
      <c r="B1855" s="134"/>
      <c r="C1855" s="135">
        <v>96616</v>
      </c>
    </row>
    <row r="1856" spans="1:3" ht="15.75">
      <c r="A1856" s="136" t="s">
        <v>2102</v>
      </c>
      <c r="B1856" s="134"/>
      <c r="C1856" s="135">
        <v>116430</v>
      </c>
    </row>
    <row r="1857" spans="1:3" ht="15.75">
      <c r="A1857" s="136" t="s">
        <v>2103</v>
      </c>
      <c r="B1857" s="134"/>
      <c r="C1857" s="135">
        <v>148368</v>
      </c>
    </row>
    <row r="1858" spans="1:3" ht="15.75">
      <c r="A1858" s="136" t="s">
        <v>2104</v>
      </c>
      <c r="B1858" s="134"/>
      <c r="C1858" s="135">
        <v>128260</v>
      </c>
    </row>
    <row r="1859" spans="1:3" ht="15.75">
      <c r="A1859" s="136" t="s">
        <v>2105</v>
      </c>
      <c r="B1859" s="134"/>
      <c r="C1859" s="135">
        <v>130611</v>
      </c>
    </row>
    <row r="1860" spans="1:3" ht="15.75">
      <c r="A1860" s="136" t="s">
        <v>2106</v>
      </c>
      <c r="B1860" s="134"/>
      <c r="C1860" s="135">
        <v>115229</v>
      </c>
    </row>
    <row r="1861" spans="1:3" ht="15.75">
      <c r="A1861" s="136" t="s">
        <v>2107</v>
      </c>
      <c r="B1861" s="134"/>
      <c r="C1861" s="135">
        <v>125723</v>
      </c>
    </row>
    <row r="1862" spans="1:3" ht="15.75">
      <c r="A1862" s="136" t="s">
        <v>2108</v>
      </c>
      <c r="B1862" s="134"/>
      <c r="C1862" s="135">
        <v>100888</v>
      </c>
    </row>
    <row r="1863" spans="1:3" ht="15.75">
      <c r="A1863" s="136" t="s">
        <v>2109</v>
      </c>
      <c r="B1863" s="134"/>
      <c r="C1863" s="135">
        <v>99900</v>
      </c>
    </row>
    <row r="1864" spans="1:3" ht="15.75">
      <c r="A1864" s="136" t="s">
        <v>2110</v>
      </c>
      <c r="B1864" s="134"/>
      <c r="C1864" s="135">
        <v>115709</v>
      </c>
    </row>
    <row r="1865" spans="1:3" ht="15.75">
      <c r="A1865" s="136" t="s">
        <v>2111</v>
      </c>
      <c r="B1865" s="134"/>
      <c r="C1865" s="135">
        <v>107377</v>
      </c>
    </row>
    <row r="1866" spans="1:3" ht="15.75">
      <c r="A1866" s="136" t="s">
        <v>2112</v>
      </c>
      <c r="B1866" s="134"/>
      <c r="C1866" s="135">
        <v>111224</v>
      </c>
    </row>
    <row r="1867" spans="1:3" ht="15.75">
      <c r="A1867" s="136" t="s">
        <v>2113</v>
      </c>
      <c r="B1867" s="134"/>
      <c r="C1867" s="135">
        <v>110235</v>
      </c>
    </row>
    <row r="1868" spans="1:3" ht="15.75">
      <c r="A1868" s="136" t="s">
        <v>2114</v>
      </c>
      <c r="B1868" s="134"/>
      <c r="C1868" s="135">
        <v>104947</v>
      </c>
    </row>
    <row r="1869" spans="1:3" ht="15.75">
      <c r="A1869" s="136" t="s">
        <v>2115</v>
      </c>
      <c r="B1869" s="134"/>
      <c r="C1869" s="135">
        <v>117765</v>
      </c>
    </row>
    <row r="1870" spans="1:3" ht="15.75">
      <c r="A1870" s="136" t="s">
        <v>2116</v>
      </c>
      <c r="B1870" s="134"/>
      <c r="C1870" s="135">
        <v>119127</v>
      </c>
    </row>
    <row r="1871" spans="1:3" ht="15.75">
      <c r="A1871" s="136" t="s">
        <v>2117</v>
      </c>
      <c r="B1871" s="134"/>
      <c r="C1871" s="135">
        <v>89406</v>
      </c>
    </row>
    <row r="1872" spans="1:3" ht="15.75">
      <c r="A1872" s="136" t="s">
        <v>2118</v>
      </c>
      <c r="B1872" s="134"/>
      <c r="C1872" s="135">
        <v>97283</v>
      </c>
    </row>
    <row r="1873" spans="1:3" ht="15.75">
      <c r="A1873" s="136" t="s">
        <v>2119</v>
      </c>
      <c r="B1873" s="134"/>
      <c r="C1873" s="135">
        <v>99741</v>
      </c>
    </row>
    <row r="1874" spans="1:3" ht="15.75">
      <c r="A1874" s="136" t="s">
        <v>2120</v>
      </c>
      <c r="B1874" s="134"/>
      <c r="C1874" s="135">
        <v>31351</v>
      </c>
    </row>
    <row r="1875" spans="1:3" ht="15.75">
      <c r="A1875" s="136" t="s">
        <v>2121</v>
      </c>
      <c r="B1875" s="134"/>
      <c r="C1875" s="135">
        <v>31351</v>
      </c>
    </row>
    <row r="1876" spans="1:3" ht="15.75">
      <c r="A1876" s="136" t="s">
        <v>2122</v>
      </c>
      <c r="B1876" s="134"/>
      <c r="C1876" s="135">
        <v>51692</v>
      </c>
    </row>
    <row r="1877" spans="1:3" ht="15.75">
      <c r="A1877" s="136" t="s">
        <v>2123</v>
      </c>
      <c r="B1877" s="134"/>
      <c r="C1877" s="135">
        <v>51692</v>
      </c>
    </row>
    <row r="1878" spans="1:3" ht="15.75">
      <c r="A1878" s="136" t="s">
        <v>2124</v>
      </c>
      <c r="B1878" s="134"/>
      <c r="C1878" s="135">
        <v>31947</v>
      </c>
    </row>
    <row r="1879" spans="1:3" ht="15.75">
      <c r="A1879" s="136" t="s">
        <v>2125</v>
      </c>
      <c r="B1879" s="134"/>
      <c r="C1879" s="135">
        <v>31947</v>
      </c>
    </row>
    <row r="1880" spans="1:3" ht="15.75">
      <c r="A1880" s="136" t="s">
        <v>2126</v>
      </c>
      <c r="B1880" s="134"/>
      <c r="C1880" s="135">
        <v>43188</v>
      </c>
    </row>
    <row r="1881" spans="1:3" ht="15.75">
      <c r="A1881" s="136" t="s">
        <v>2127</v>
      </c>
      <c r="B1881" s="134"/>
      <c r="C1881" s="135">
        <v>43188</v>
      </c>
    </row>
    <row r="1882" spans="1:3" ht="15.75">
      <c r="A1882" s="136" t="s">
        <v>2128</v>
      </c>
      <c r="B1882" s="134"/>
      <c r="C1882" s="135">
        <v>23210</v>
      </c>
    </row>
    <row r="1883" spans="1:3" ht="15.75">
      <c r="A1883" s="136" t="s">
        <v>2129</v>
      </c>
      <c r="B1883" s="134"/>
      <c r="C1883" s="135">
        <v>28482</v>
      </c>
    </row>
    <row r="1884" spans="1:3" ht="15.75">
      <c r="A1884" s="136" t="s">
        <v>2130</v>
      </c>
      <c r="B1884" s="134"/>
      <c r="C1884" s="135">
        <v>28482</v>
      </c>
    </row>
    <row r="1885" spans="1:3" ht="15.75">
      <c r="A1885" s="136" t="s">
        <v>2131</v>
      </c>
      <c r="B1885" s="134"/>
      <c r="C1885" s="135">
        <v>39726</v>
      </c>
    </row>
    <row r="1886" spans="1:3" ht="15.75">
      <c r="A1886" s="136" t="s">
        <v>2132</v>
      </c>
      <c r="B1886" s="134"/>
      <c r="C1886" s="135">
        <v>39726</v>
      </c>
    </row>
    <row r="1887" spans="1:3" ht="15.75">
      <c r="A1887" s="136" t="s">
        <v>2133</v>
      </c>
      <c r="B1887" s="134"/>
      <c r="C1887" s="135">
        <v>20238</v>
      </c>
    </row>
    <row r="1888" spans="1:3" ht="15.75">
      <c r="A1888" s="136" t="s">
        <v>2134</v>
      </c>
      <c r="B1888" s="134"/>
      <c r="C1888" s="135">
        <v>17368</v>
      </c>
    </row>
    <row r="1889" spans="1:3" ht="15.75">
      <c r="A1889" s="136" t="s">
        <v>2135</v>
      </c>
      <c r="B1889" s="134"/>
      <c r="C1889" s="135">
        <v>28612</v>
      </c>
    </row>
    <row r="1890" spans="1:3" ht="15.75">
      <c r="A1890" s="136" t="s">
        <v>2136</v>
      </c>
      <c r="B1890" s="134"/>
      <c r="C1890" s="135">
        <v>21867</v>
      </c>
    </row>
    <row r="1891" spans="1:3" ht="15.75">
      <c r="A1891" s="136" t="s">
        <v>2137</v>
      </c>
      <c r="B1891" s="134"/>
      <c r="C1891" s="135">
        <v>32980</v>
      </c>
    </row>
    <row r="1892" spans="1:3" ht="15.75">
      <c r="A1892" s="136" t="s">
        <v>2138</v>
      </c>
      <c r="B1892" s="134"/>
      <c r="C1892" s="135">
        <v>32980</v>
      </c>
    </row>
    <row r="1893" spans="1:3" ht="15.75">
      <c r="A1893" s="136" t="s">
        <v>2139</v>
      </c>
      <c r="B1893" s="134"/>
      <c r="C1893" s="135">
        <v>53320</v>
      </c>
    </row>
    <row r="1894" spans="1:3" ht="15.75">
      <c r="A1894" s="136" t="s">
        <v>2140</v>
      </c>
      <c r="B1894" s="134"/>
      <c r="C1894" s="135">
        <v>53320</v>
      </c>
    </row>
    <row r="1895" spans="1:3" ht="15.75">
      <c r="A1895" s="136" t="s">
        <v>2141</v>
      </c>
      <c r="B1895" s="134"/>
      <c r="C1895" s="135">
        <v>22099</v>
      </c>
    </row>
    <row r="1896" spans="1:3" ht="15.75">
      <c r="A1896" s="136" t="s">
        <v>2142</v>
      </c>
      <c r="B1896" s="134"/>
      <c r="C1896" s="135">
        <v>33214</v>
      </c>
    </row>
    <row r="1897" spans="1:3" ht="15.75">
      <c r="A1897" s="136" t="s">
        <v>2143</v>
      </c>
      <c r="B1897" s="134"/>
      <c r="C1897" s="135">
        <v>33214</v>
      </c>
    </row>
    <row r="1898" spans="1:3" ht="15.75">
      <c r="A1898" s="136" t="s">
        <v>2144</v>
      </c>
      <c r="B1898" s="134"/>
      <c r="C1898" s="135">
        <v>44481</v>
      </c>
    </row>
    <row r="1899" spans="1:3" ht="15.75">
      <c r="A1899" s="136" t="s">
        <v>2145</v>
      </c>
      <c r="B1899" s="134"/>
      <c r="C1899" s="135">
        <v>44481</v>
      </c>
    </row>
    <row r="1900" spans="1:3" ht="15.75">
      <c r="A1900" s="136" t="s">
        <v>2146</v>
      </c>
      <c r="B1900" s="134"/>
      <c r="C1900" s="135">
        <v>25200</v>
      </c>
    </row>
    <row r="1901" spans="1:3" ht="15.75">
      <c r="A1901" s="136" t="s">
        <v>2147</v>
      </c>
      <c r="B1901" s="134"/>
      <c r="C1901" s="135">
        <v>19358</v>
      </c>
    </row>
    <row r="1902" spans="1:3" ht="15.75">
      <c r="A1902" s="136" t="s">
        <v>2148</v>
      </c>
      <c r="B1902" s="134"/>
      <c r="C1902" s="135">
        <v>30472</v>
      </c>
    </row>
    <row r="1903" spans="1:3" ht="15.75">
      <c r="A1903" s="136" t="s">
        <v>2149</v>
      </c>
      <c r="B1903" s="134"/>
      <c r="C1903" s="135">
        <v>30472</v>
      </c>
    </row>
    <row r="1904" spans="1:3" ht="15.75">
      <c r="A1904" s="136" t="s">
        <v>2150</v>
      </c>
      <c r="B1904" s="134"/>
      <c r="C1904" s="135">
        <v>41715</v>
      </c>
    </row>
    <row r="1905" spans="1:3" ht="15.75">
      <c r="A1905" s="136" t="s">
        <v>2151</v>
      </c>
      <c r="B1905" s="134"/>
      <c r="C1905" s="135">
        <v>41715</v>
      </c>
    </row>
    <row r="1906" spans="1:3" ht="15.75">
      <c r="A1906" s="136" t="s">
        <v>2152</v>
      </c>
      <c r="B1906" s="134"/>
      <c r="C1906" s="135">
        <v>21867</v>
      </c>
    </row>
    <row r="1907" spans="1:3" ht="15.75">
      <c r="A1907" s="136" t="s">
        <v>2153</v>
      </c>
      <c r="B1907" s="134"/>
      <c r="C1907" s="135">
        <v>42206</v>
      </c>
    </row>
    <row r="1908" spans="1:3" ht="15.75">
      <c r="A1908" s="136" t="s">
        <v>2154</v>
      </c>
      <c r="B1908" s="134"/>
      <c r="C1908" s="135">
        <v>19358</v>
      </c>
    </row>
    <row r="1909" spans="1:3" ht="15.75">
      <c r="A1909" s="136" t="s">
        <v>2155</v>
      </c>
      <c r="B1909" s="134"/>
      <c r="C1909" s="135">
        <v>30601</v>
      </c>
    </row>
    <row r="1910" spans="1:3" ht="15.75">
      <c r="A1910" s="136" t="s">
        <v>2156</v>
      </c>
      <c r="B1910" s="134"/>
      <c r="C1910" s="135">
        <v>36082</v>
      </c>
    </row>
    <row r="1911" spans="1:3" ht="15.75">
      <c r="A1911" s="136" t="s">
        <v>2157</v>
      </c>
      <c r="B1911" s="134"/>
      <c r="C1911" s="135">
        <v>24451</v>
      </c>
    </row>
    <row r="1912" spans="1:3" ht="15.75">
      <c r="A1912" s="136" t="s">
        <v>2158</v>
      </c>
      <c r="B1912" s="134"/>
      <c r="C1912" s="135">
        <v>35565</v>
      </c>
    </row>
    <row r="1913" spans="1:3" ht="15.75">
      <c r="A1913" s="136" t="s">
        <v>2159</v>
      </c>
      <c r="B1913" s="134"/>
      <c r="C1913" s="135">
        <v>35565</v>
      </c>
    </row>
    <row r="1914" spans="1:3" ht="15.75">
      <c r="A1914" s="136" t="s">
        <v>2160</v>
      </c>
      <c r="B1914" s="134"/>
      <c r="C1914" s="135">
        <v>27371</v>
      </c>
    </row>
    <row r="1915" spans="1:3" ht="15.75">
      <c r="A1915" s="136" t="s">
        <v>2161</v>
      </c>
      <c r="B1915" s="134"/>
      <c r="C1915" s="135">
        <v>55930</v>
      </c>
    </row>
    <row r="1916" spans="1:3" ht="15.75">
      <c r="A1916" s="136" t="s">
        <v>2162</v>
      </c>
      <c r="B1916" s="134"/>
      <c r="C1916" s="135">
        <v>55930</v>
      </c>
    </row>
    <row r="1917" spans="1:3" ht="15.75">
      <c r="A1917" s="136" t="s">
        <v>2163</v>
      </c>
      <c r="B1917" s="134"/>
      <c r="C1917" s="135">
        <v>25664</v>
      </c>
    </row>
    <row r="1918" spans="1:3" ht="15.75">
      <c r="A1918" s="136" t="s">
        <v>2164</v>
      </c>
      <c r="B1918" s="134"/>
      <c r="C1918" s="135">
        <v>36778</v>
      </c>
    </row>
    <row r="1919" spans="1:3" ht="15.75">
      <c r="A1919" s="136" t="s">
        <v>2165</v>
      </c>
      <c r="B1919" s="134"/>
      <c r="C1919" s="135">
        <v>36778</v>
      </c>
    </row>
    <row r="1920" spans="1:3" ht="15.75">
      <c r="A1920" s="136" t="s">
        <v>2166</v>
      </c>
      <c r="B1920" s="134"/>
      <c r="C1920" s="135">
        <v>48022</v>
      </c>
    </row>
    <row r="1921" spans="1:3" ht="15.75">
      <c r="A1921" s="136" t="s">
        <v>2167</v>
      </c>
      <c r="B1921" s="134"/>
      <c r="C1921" s="135">
        <v>48022</v>
      </c>
    </row>
    <row r="1922" spans="1:3" ht="15.75">
      <c r="A1922" s="136" t="s">
        <v>2168</v>
      </c>
      <c r="B1922" s="134"/>
      <c r="C1922" s="135">
        <v>27371</v>
      </c>
    </row>
    <row r="1923" spans="1:3" ht="15.75">
      <c r="A1923" s="136" t="s">
        <v>2169</v>
      </c>
      <c r="B1923" s="134"/>
      <c r="C1923" s="135">
        <v>21555</v>
      </c>
    </row>
    <row r="1924" spans="1:3" ht="15.75">
      <c r="A1924" s="136" t="s">
        <v>2170</v>
      </c>
      <c r="B1924" s="134"/>
      <c r="C1924" s="135">
        <v>32669</v>
      </c>
    </row>
    <row r="1925" spans="1:3" ht="15.75">
      <c r="A1925" s="136" t="s">
        <v>2171</v>
      </c>
      <c r="B1925" s="134"/>
      <c r="C1925" s="135">
        <v>32669</v>
      </c>
    </row>
    <row r="1926" spans="1:3" ht="15.75">
      <c r="A1926" s="136" t="s">
        <v>2172</v>
      </c>
      <c r="B1926" s="134"/>
      <c r="C1926" s="135">
        <v>43913</v>
      </c>
    </row>
    <row r="1927" spans="1:3" ht="15.75">
      <c r="A1927" s="136" t="s">
        <v>2173</v>
      </c>
      <c r="B1927" s="134"/>
      <c r="C1927" s="135">
        <v>43913</v>
      </c>
    </row>
    <row r="1928" spans="1:3" ht="15.75">
      <c r="A1928" s="136" t="s">
        <v>2174</v>
      </c>
      <c r="B1928" s="134"/>
      <c r="C1928" s="135">
        <v>24451</v>
      </c>
    </row>
    <row r="1929" spans="1:3" ht="15.75">
      <c r="A1929" s="136" t="s">
        <v>2175</v>
      </c>
      <c r="B1929" s="134"/>
      <c r="C1929" s="135">
        <v>44817</v>
      </c>
    </row>
    <row r="1930" spans="1:3" ht="15.75">
      <c r="A1930" s="136" t="s">
        <v>2176</v>
      </c>
      <c r="B1930" s="134"/>
      <c r="C1930" s="135">
        <v>21555</v>
      </c>
    </row>
    <row r="1931" spans="1:3" ht="15.75">
      <c r="A1931" s="136" t="s">
        <v>2177</v>
      </c>
      <c r="B1931" s="134"/>
      <c r="C1931" s="135">
        <v>32799</v>
      </c>
    </row>
    <row r="1932" spans="1:3" ht="15.75">
      <c r="A1932" s="136" t="s">
        <v>2178</v>
      </c>
      <c r="B1932" s="134"/>
      <c r="C1932" s="135">
        <v>40630</v>
      </c>
    </row>
    <row r="1933" spans="1:3" ht="15.75">
      <c r="A1933" s="136" t="s">
        <v>2179</v>
      </c>
      <c r="B1933" s="134"/>
      <c r="C1933" s="135">
        <v>28456</v>
      </c>
    </row>
    <row r="1934" spans="1:3" ht="15.75">
      <c r="A1934" s="136" t="s">
        <v>2180</v>
      </c>
      <c r="B1934" s="134"/>
      <c r="C1934" s="135">
        <v>39570</v>
      </c>
    </row>
    <row r="1935" spans="1:3" ht="15.75">
      <c r="A1935" s="136" t="s">
        <v>2181</v>
      </c>
      <c r="B1935" s="134"/>
      <c r="C1935" s="135">
        <v>39570</v>
      </c>
    </row>
    <row r="1936" spans="1:3" ht="15.75">
      <c r="A1936" s="136" t="s">
        <v>2182</v>
      </c>
      <c r="B1936" s="134"/>
      <c r="C1936" s="135">
        <v>59912</v>
      </c>
    </row>
    <row r="1937" spans="1:3" ht="15.75">
      <c r="A1937" s="136" t="s">
        <v>2183</v>
      </c>
      <c r="B1937" s="134"/>
      <c r="C1937" s="135">
        <v>59912</v>
      </c>
    </row>
    <row r="1938" spans="1:3" ht="15.75">
      <c r="A1938" s="136" t="s">
        <v>2184</v>
      </c>
      <c r="B1938" s="134"/>
      <c r="C1938" s="135">
        <v>39002</v>
      </c>
    </row>
    <row r="1939" spans="1:3" ht="15.75">
      <c r="A1939" s="136" t="s">
        <v>2185</v>
      </c>
      <c r="B1939" s="134"/>
      <c r="C1939" s="135">
        <v>39002</v>
      </c>
    </row>
    <row r="1940" spans="1:3" ht="15.75">
      <c r="A1940" s="136" t="s">
        <v>2186</v>
      </c>
      <c r="B1940" s="134"/>
      <c r="C1940" s="135">
        <v>50710</v>
      </c>
    </row>
    <row r="1941" spans="1:3" ht="15.75">
      <c r="A1941" s="136" t="s">
        <v>2187</v>
      </c>
      <c r="B1941" s="134"/>
      <c r="C1941" s="135">
        <v>50710</v>
      </c>
    </row>
    <row r="1942" spans="1:3" ht="15.75">
      <c r="A1942" s="136" t="s">
        <v>2188</v>
      </c>
      <c r="B1942" s="134"/>
      <c r="C1942" s="135">
        <v>30576</v>
      </c>
    </row>
    <row r="1943" spans="1:3" ht="15.75">
      <c r="A1943" s="136" t="s">
        <v>2189</v>
      </c>
      <c r="B1943" s="134"/>
      <c r="C1943" s="135">
        <v>32799</v>
      </c>
    </row>
    <row r="1944" spans="1:3" ht="15.75">
      <c r="A1944" s="136" t="s">
        <v>2190</v>
      </c>
      <c r="B1944" s="134"/>
      <c r="C1944" s="135">
        <v>35565</v>
      </c>
    </row>
    <row r="1945" spans="1:3" ht="15.75">
      <c r="A1945" s="136" t="s">
        <v>2191</v>
      </c>
      <c r="B1945" s="134"/>
      <c r="C1945" s="135">
        <v>35565</v>
      </c>
    </row>
    <row r="1946" spans="1:3" ht="15.75">
      <c r="A1946" s="136" t="s">
        <v>2192</v>
      </c>
      <c r="B1946" s="134"/>
      <c r="C1946" s="135">
        <v>47273</v>
      </c>
    </row>
    <row r="1947" spans="1:3" ht="15.75">
      <c r="A1947" s="136" t="s">
        <v>2193</v>
      </c>
      <c r="B1947" s="134"/>
      <c r="C1947" s="135">
        <v>47273</v>
      </c>
    </row>
    <row r="1948" spans="1:3" ht="15.75">
      <c r="A1948" s="136" t="s">
        <v>2194</v>
      </c>
      <c r="B1948" s="134"/>
      <c r="C1948" s="135">
        <v>28456</v>
      </c>
    </row>
    <row r="1949" spans="1:3" ht="15.75">
      <c r="A1949" s="136" t="s">
        <v>2195</v>
      </c>
      <c r="B1949" s="134"/>
      <c r="C1949" s="135">
        <v>48798</v>
      </c>
    </row>
    <row r="1950" spans="1:3" ht="15.75">
      <c r="A1950" s="136" t="s">
        <v>2196</v>
      </c>
      <c r="B1950" s="134"/>
      <c r="C1950" s="135">
        <v>24451</v>
      </c>
    </row>
    <row r="1951" spans="1:3" ht="15.75">
      <c r="A1951" s="136" t="s">
        <v>2197</v>
      </c>
      <c r="B1951" s="134"/>
      <c r="C1951" s="135">
        <v>36159</v>
      </c>
    </row>
    <row r="1952" spans="1:3" ht="15.75">
      <c r="A1952" s="136" t="s">
        <v>2198</v>
      </c>
      <c r="B1952" s="134"/>
      <c r="C1952" s="135">
        <v>42439</v>
      </c>
    </row>
    <row r="1953" spans="1:3" ht="15.75">
      <c r="A1953" s="136" t="s">
        <v>2199</v>
      </c>
      <c r="B1953" s="134"/>
      <c r="C1953" s="135">
        <v>30292</v>
      </c>
    </row>
    <row r="1954" spans="1:3" ht="15.75">
      <c r="A1954" s="136" t="s">
        <v>2200</v>
      </c>
      <c r="B1954" s="134"/>
      <c r="C1954" s="135">
        <v>41406</v>
      </c>
    </row>
    <row r="1955" spans="1:3" ht="15.75">
      <c r="A1955" s="136" t="s">
        <v>2201</v>
      </c>
      <c r="B1955" s="134"/>
      <c r="C1955" s="135">
        <v>41406</v>
      </c>
    </row>
    <row r="1956" spans="1:3" ht="15.75">
      <c r="A1956" s="136" t="s">
        <v>2202</v>
      </c>
      <c r="B1956" s="134"/>
      <c r="C1956" s="135">
        <v>61746</v>
      </c>
    </row>
    <row r="1957" spans="1:3" ht="15.75">
      <c r="A1957" s="136" t="s">
        <v>2203</v>
      </c>
      <c r="B1957" s="134"/>
      <c r="C1957" s="135">
        <v>61746</v>
      </c>
    </row>
    <row r="1958" spans="1:3" ht="15.75">
      <c r="A1958" s="136" t="s">
        <v>2204</v>
      </c>
      <c r="B1958" s="134"/>
      <c r="C1958" s="135">
        <v>40087</v>
      </c>
    </row>
    <row r="1959" spans="1:3" ht="15.75">
      <c r="A1959" s="136" t="s">
        <v>2205</v>
      </c>
      <c r="B1959" s="134"/>
      <c r="C1959" s="135">
        <v>40087</v>
      </c>
    </row>
    <row r="1960" spans="1:3" ht="15.75">
      <c r="A1960" s="136" t="s">
        <v>2206</v>
      </c>
      <c r="B1960" s="134"/>
      <c r="C1960" s="135">
        <v>51822</v>
      </c>
    </row>
    <row r="1961" spans="1:3" ht="15.75">
      <c r="A1961" s="136" t="s">
        <v>2207</v>
      </c>
      <c r="B1961" s="134"/>
      <c r="C1961" s="135">
        <v>51822</v>
      </c>
    </row>
    <row r="1962" spans="1:3" ht="15.75">
      <c r="A1962" s="136" t="s">
        <v>2208</v>
      </c>
      <c r="B1962" s="134"/>
      <c r="C1962" s="135">
        <v>32385</v>
      </c>
    </row>
    <row r="1963" spans="1:3" ht="15.75">
      <c r="A1963" s="136" t="s">
        <v>2209</v>
      </c>
      <c r="B1963" s="134"/>
      <c r="C1963" s="135">
        <v>37322</v>
      </c>
    </row>
    <row r="1964" spans="1:3" ht="15.75">
      <c r="A1964" s="136" t="s">
        <v>2210</v>
      </c>
      <c r="B1964" s="134"/>
      <c r="C1964" s="135">
        <v>37322</v>
      </c>
    </row>
    <row r="1965" spans="1:3" ht="15.75">
      <c r="A1965" s="136" t="s">
        <v>2211</v>
      </c>
      <c r="B1965" s="134"/>
      <c r="C1965" s="135">
        <v>49056</v>
      </c>
    </row>
    <row r="1966" spans="1:3" ht="15.75">
      <c r="A1966" s="136" t="s">
        <v>2212</v>
      </c>
      <c r="B1966" s="134"/>
      <c r="C1966" s="135">
        <v>49056</v>
      </c>
    </row>
    <row r="1967" spans="1:3" ht="15.75">
      <c r="A1967" s="136" t="s">
        <v>2213</v>
      </c>
      <c r="B1967" s="134"/>
      <c r="C1967" s="135">
        <v>30292</v>
      </c>
    </row>
    <row r="1968" spans="1:3" ht="15.75">
      <c r="A1968" s="136" t="s">
        <v>2214</v>
      </c>
      <c r="B1968" s="134"/>
      <c r="C1968" s="135">
        <v>50632</v>
      </c>
    </row>
    <row r="1969" spans="1:3" ht="15.75">
      <c r="A1969" s="136" t="s">
        <v>2215</v>
      </c>
      <c r="B1969" s="134"/>
      <c r="C1969" s="135">
        <v>26207</v>
      </c>
    </row>
    <row r="1970" spans="1:3" ht="15.75">
      <c r="A1970" s="136" t="s">
        <v>2216</v>
      </c>
      <c r="B1970" s="134"/>
      <c r="C1970" s="135">
        <v>37942</v>
      </c>
    </row>
    <row r="1971" spans="1:3" ht="15.75">
      <c r="A1971" s="136" t="s">
        <v>2217</v>
      </c>
      <c r="B1971" s="134"/>
      <c r="C1971" s="135">
        <v>52959</v>
      </c>
    </row>
    <row r="1972" spans="1:3" ht="15.75">
      <c r="A1972" s="136" t="s">
        <v>2218</v>
      </c>
      <c r="B1972" s="134"/>
      <c r="C1972" s="135">
        <v>40217</v>
      </c>
    </row>
    <row r="1973" spans="1:3" ht="15.75">
      <c r="A1973" s="136" t="s">
        <v>2219</v>
      </c>
      <c r="B1973" s="134"/>
      <c r="C1973" s="135">
        <v>51331</v>
      </c>
    </row>
    <row r="1974" spans="1:3" ht="15.75">
      <c r="A1974" s="136" t="s">
        <v>2220</v>
      </c>
      <c r="B1974" s="134"/>
      <c r="C1974" s="135">
        <v>51331</v>
      </c>
    </row>
    <row r="1975" spans="1:3" ht="15.75">
      <c r="A1975" s="136" t="s">
        <v>2221</v>
      </c>
      <c r="B1975" s="134"/>
      <c r="C1975" s="135">
        <v>72860</v>
      </c>
    </row>
    <row r="1976" spans="1:3" ht="15.75">
      <c r="A1976" s="136" t="s">
        <v>2222</v>
      </c>
      <c r="B1976" s="134"/>
      <c r="C1976" s="135">
        <v>72860</v>
      </c>
    </row>
    <row r="1977" spans="1:3" ht="15.75">
      <c r="A1977" s="136" t="s">
        <v>2223</v>
      </c>
      <c r="B1977" s="134"/>
      <c r="C1977" s="135">
        <v>50994</v>
      </c>
    </row>
    <row r="1978" spans="1:3" ht="15.75">
      <c r="A1978" s="136" t="s">
        <v>2224</v>
      </c>
      <c r="B1978" s="134"/>
      <c r="C1978" s="135">
        <v>50994</v>
      </c>
    </row>
    <row r="1979" spans="1:3" ht="15.75">
      <c r="A1979" s="136" t="s">
        <v>2225</v>
      </c>
      <c r="B1979" s="134"/>
      <c r="C1979" s="135">
        <v>63582</v>
      </c>
    </row>
    <row r="1980" spans="1:3" ht="15.75">
      <c r="A1980" s="136" t="s">
        <v>2226</v>
      </c>
      <c r="B1980" s="134"/>
      <c r="C1980" s="135">
        <v>63582</v>
      </c>
    </row>
    <row r="1981" spans="1:3" ht="15.75">
      <c r="A1981" s="136" t="s">
        <v>2227</v>
      </c>
      <c r="B1981" s="134"/>
      <c r="C1981" s="135">
        <v>41742</v>
      </c>
    </row>
    <row r="1982" spans="1:3" ht="15.75">
      <c r="A1982" s="136" t="s">
        <v>2228</v>
      </c>
      <c r="B1982" s="134"/>
      <c r="C1982" s="135">
        <v>46471</v>
      </c>
    </row>
    <row r="1983" spans="1:3" ht="15.75">
      <c r="A1983" s="136" t="s">
        <v>2229</v>
      </c>
      <c r="B1983" s="134"/>
      <c r="C1983" s="135">
        <v>46471</v>
      </c>
    </row>
    <row r="1984" spans="1:3" ht="15.75">
      <c r="A1984" s="136" t="s">
        <v>2230</v>
      </c>
      <c r="B1984" s="134"/>
      <c r="C1984" s="135">
        <v>59032</v>
      </c>
    </row>
    <row r="1985" spans="1:3" ht="15.75">
      <c r="A1985" s="136" t="s">
        <v>2231</v>
      </c>
      <c r="B1985" s="134"/>
      <c r="C1985" s="135">
        <v>59032</v>
      </c>
    </row>
    <row r="1986" spans="1:3" ht="15.75">
      <c r="A1986" s="136" t="s">
        <v>2232</v>
      </c>
      <c r="B1986" s="134"/>
      <c r="C1986" s="135">
        <v>40217</v>
      </c>
    </row>
    <row r="1987" spans="1:3" ht="15.75">
      <c r="A1987" s="136" t="s">
        <v>2233</v>
      </c>
      <c r="B1987" s="134"/>
      <c r="C1987" s="135">
        <v>61746</v>
      </c>
    </row>
    <row r="1988" spans="1:3" ht="15.75">
      <c r="A1988" s="136" t="s">
        <v>2234</v>
      </c>
      <c r="B1988" s="134"/>
      <c r="C1988" s="135">
        <v>35358</v>
      </c>
    </row>
    <row r="1989" spans="1:3" ht="15.75">
      <c r="A1989" s="136" t="s">
        <v>2235</v>
      </c>
      <c r="B1989" s="134"/>
      <c r="C1989" s="135">
        <v>47918</v>
      </c>
    </row>
    <row r="1990" spans="1:3" ht="15.75">
      <c r="A1990" s="136" t="s">
        <v>2236</v>
      </c>
      <c r="B1990" s="134"/>
      <c r="C1990" s="135">
        <v>57430</v>
      </c>
    </row>
    <row r="1991" spans="1:3" ht="15.75">
      <c r="A1991" s="136" t="s">
        <v>2237</v>
      </c>
      <c r="B1991" s="134"/>
      <c r="C1991" s="135">
        <v>55802</v>
      </c>
    </row>
    <row r="1992" spans="1:3" ht="15.75">
      <c r="A1992" s="136" t="s">
        <v>2238</v>
      </c>
      <c r="B1992" s="134"/>
      <c r="C1992" s="135">
        <v>55802</v>
      </c>
    </row>
    <row r="1993" spans="1:3" ht="15.75">
      <c r="A1993" s="136" t="s">
        <v>2239</v>
      </c>
      <c r="B1993" s="134"/>
      <c r="C1993" s="135">
        <v>77280</v>
      </c>
    </row>
    <row r="1994" spans="1:3" ht="15.75">
      <c r="A1994" s="136" t="s">
        <v>2240</v>
      </c>
      <c r="B1994" s="134"/>
      <c r="C1994" s="135">
        <v>77280</v>
      </c>
    </row>
    <row r="1995" spans="1:3" ht="15.75">
      <c r="A1995" s="136" t="s">
        <v>2241</v>
      </c>
      <c r="B1995" s="134"/>
      <c r="C1995" s="135">
        <v>44455</v>
      </c>
    </row>
    <row r="1996" spans="1:3" ht="15.75">
      <c r="A1996" s="136" t="s">
        <v>2242</v>
      </c>
      <c r="B1996" s="134"/>
      <c r="C1996" s="135">
        <v>44455</v>
      </c>
    </row>
    <row r="1997" spans="1:3" ht="15.75">
      <c r="A1997" s="136" t="s">
        <v>2243</v>
      </c>
      <c r="B1997" s="134"/>
      <c r="C1997" s="135">
        <v>55569</v>
      </c>
    </row>
    <row r="1998" spans="1:3" ht="15.75">
      <c r="A1998" s="136" t="s">
        <v>2244</v>
      </c>
      <c r="B1998" s="134"/>
      <c r="C1998" s="135">
        <v>55569</v>
      </c>
    </row>
    <row r="1999" spans="1:3" ht="15.75">
      <c r="A1999" s="136" t="s">
        <v>2245</v>
      </c>
      <c r="B1999" s="134"/>
      <c r="C1999" s="135">
        <v>68156</v>
      </c>
    </row>
    <row r="2000" spans="1:3" ht="15.75">
      <c r="A2000" s="136" t="s">
        <v>2246</v>
      </c>
      <c r="B2000" s="134"/>
      <c r="C2000" s="135">
        <v>68156</v>
      </c>
    </row>
    <row r="2001" spans="1:3" ht="15.75">
      <c r="A2001" s="136" t="s">
        <v>2247</v>
      </c>
      <c r="B2001" s="134"/>
      <c r="C2001" s="135">
        <v>46239</v>
      </c>
    </row>
    <row r="2002" spans="1:3" ht="15.75">
      <c r="A2002" s="136" t="s">
        <v>2248</v>
      </c>
      <c r="B2002" s="134"/>
      <c r="C2002" s="135">
        <v>50943</v>
      </c>
    </row>
    <row r="2003" spans="1:3" ht="15.75">
      <c r="A2003" s="136" t="s">
        <v>2249</v>
      </c>
      <c r="B2003" s="134"/>
      <c r="C2003" s="135">
        <v>50943</v>
      </c>
    </row>
    <row r="2004" spans="1:3" ht="15.75">
      <c r="A2004" s="136" t="s">
        <v>2250</v>
      </c>
      <c r="B2004" s="134"/>
      <c r="C2004" s="135">
        <v>63530</v>
      </c>
    </row>
    <row r="2005" spans="1:3" ht="15.75">
      <c r="A2005" s="136" t="s">
        <v>2251</v>
      </c>
      <c r="B2005" s="134"/>
      <c r="C2005" s="135">
        <v>63530</v>
      </c>
    </row>
    <row r="2006" spans="1:3" ht="15.75">
      <c r="A2006" s="136" t="s">
        <v>2252</v>
      </c>
      <c r="B2006" s="134"/>
      <c r="C2006" s="135">
        <v>44689</v>
      </c>
    </row>
    <row r="2007" spans="1:3" ht="15.75">
      <c r="A2007" s="136" t="s">
        <v>2253</v>
      </c>
      <c r="B2007" s="134"/>
      <c r="C2007" s="135">
        <v>66166</v>
      </c>
    </row>
    <row r="2008" spans="1:3" ht="15.75">
      <c r="A2008" s="136" t="s">
        <v>2254</v>
      </c>
      <c r="B2008" s="134"/>
      <c r="C2008" s="135">
        <v>39829</v>
      </c>
    </row>
    <row r="2009" spans="1:3" ht="15.75">
      <c r="A2009" s="136" t="s">
        <v>2255</v>
      </c>
      <c r="B2009" s="134"/>
      <c r="C2009" s="135">
        <v>52416</v>
      </c>
    </row>
    <row r="2010" spans="1:3" ht="15.75">
      <c r="A2010" s="136" t="s">
        <v>2256</v>
      </c>
      <c r="B2010" s="134"/>
      <c r="C2010" s="135">
        <v>32308</v>
      </c>
    </row>
    <row r="2011" spans="1:3" ht="15.75">
      <c r="A2011" s="136" t="s">
        <v>2257</v>
      </c>
      <c r="B2011" s="134"/>
      <c r="C2011" s="135">
        <v>32308</v>
      </c>
    </row>
    <row r="2012" spans="1:3" ht="15.75">
      <c r="A2012" s="136" t="s">
        <v>2258</v>
      </c>
      <c r="B2012" s="134"/>
      <c r="C2012" s="135">
        <v>52649</v>
      </c>
    </row>
    <row r="2013" spans="1:3" ht="15.75">
      <c r="A2013" s="136" t="s">
        <v>2259</v>
      </c>
      <c r="B2013" s="134"/>
      <c r="C2013" s="135">
        <v>52649</v>
      </c>
    </row>
    <row r="2014" spans="1:3" ht="15.75">
      <c r="A2014" s="136" t="s">
        <v>2260</v>
      </c>
      <c r="B2014" s="134"/>
      <c r="C2014" s="135">
        <v>32825</v>
      </c>
    </row>
    <row r="2015" spans="1:3" ht="15.75">
      <c r="A2015" s="136" t="s">
        <v>2261</v>
      </c>
      <c r="B2015" s="134"/>
      <c r="C2015" s="135">
        <v>32825</v>
      </c>
    </row>
    <row r="2016" spans="1:3" ht="15.75">
      <c r="A2016" s="136" t="s">
        <v>2262</v>
      </c>
      <c r="B2016" s="134"/>
      <c r="C2016" s="135">
        <v>44042</v>
      </c>
    </row>
    <row r="2017" spans="1:3" ht="15.75">
      <c r="A2017" s="136" t="s">
        <v>2263</v>
      </c>
      <c r="B2017" s="134"/>
      <c r="C2017" s="135">
        <v>44042</v>
      </c>
    </row>
    <row r="2018" spans="1:3" ht="15.75">
      <c r="A2018" s="136" t="s">
        <v>2264</v>
      </c>
      <c r="B2018" s="134"/>
      <c r="C2018" s="135">
        <v>24089</v>
      </c>
    </row>
    <row r="2019" spans="1:3" ht="15.75">
      <c r="A2019" s="136" t="s">
        <v>2265</v>
      </c>
      <c r="B2019" s="134"/>
      <c r="C2019" s="135">
        <v>29387</v>
      </c>
    </row>
    <row r="2020" spans="1:3" ht="15.75">
      <c r="A2020" s="136" t="s">
        <v>2266</v>
      </c>
      <c r="B2020" s="134"/>
      <c r="C2020" s="135">
        <v>29387</v>
      </c>
    </row>
    <row r="2021" spans="1:3" ht="15.75">
      <c r="A2021" s="136" t="s">
        <v>2267</v>
      </c>
      <c r="B2021" s="134"/>
      <c r="C2021" s="135">
        <v>40630</v>
      </c>
    </row>
    <row r="2022" spans="1:3" ht="15.75">
      <c r="A2022" s="136" t="s">
        <v>2268</v>
      </c>
      <c r="B2022" s="134"/>
      <c r="C2022" s="135">
        <v>40630</v>
      </c>
    </row>
    <row r="2023" spans="1:3" ht="15.75">
      <c r="A2023" s="136" t="s">
        <v>2269</v>
      </c>
      <c r="B2023" s="134"/>
      <c r="C2023" s="135">
        <v>21194</v>
      </c>
    </row>
    <row r="2024" spans="1:3" ht="15.75">
      <c r="A2024" s="136" t="s">
        <v>2270</v>
      </c>
      <c r="B2024" s="134"/>
      <c r="C2024" s="135">
        <v>18273</v>
      </c>
    </row>
    <row r="2025" spans="1:3" ht="15.75">
      <c r="A2025" s="136" t="s">
        <v>2271</v>
      </c>
      <c r="B2025" s="134"/>
      <c r="C2025" s="135">
        <v>29516</v>
      </c>
    </row>
    <row r="2026" spans="1:3" ht="15.75">
      <c r="A2026" s="136" t="s">
        <v>2272</v>
      </c>
      <c r="B2026" s="134"/>
      <c r="C2026" s="135">
        <v>34608</v>
      </c>
    </row>
    <row r="2027" spans="1:3" ht="15.75">
      <c r="A2027" s="136" t="s">
        <v>2273</v>
      </c>
      <c r="B2027" s="134"/>
      <c r="C2027" s="135">
        <v>34608</v>
      </c>
    </row>
    <row r="2028" spans="1:3" ht="15.75">
      <c r="A2028" s="136" t="s">
        <v>2274</v>
      </c>
      <c r="B2028" s="134"/>
      <c r="C2028" s="135">
        <v>54975</v>
      </c>
    </row>
    <row r="2029" spans="1:3" ht="15.75">
      <c r="A2029" s="136" t="s">
        <v>2275</v>
      </c>
      <c r="B2029" s="134"/>
      <c r="C2029" s="135">
        <v>54975</v>
      </c>
    </row>
    <row r="2030" spans="1:3" ht="15.75">
      <c r="A2030" s="136" t="s">
        <v>2276</v>
      </c>
      <c r="B2030" s="134"/>
      <c r="C2030" s="135">
        <v>36934</v>
      </c>
    </row>
    <row r="2031" spans="1:3" ht="15.75">
      <c r="A2031" s="136" t="s">
        <v>2277</v>
      </c>
      <c r="B2031" s="134"/>
      <c r="C2031" s="135">
        <v>36934</v>
      </c>
    </row>
    <row r="2032" spans="1:3" ht="15.75">
      <c r="A2032" s="136" t="s">
        <v>2278</v>
      </c>
      <c r="B2032" s="134"/>
      <c r="C2032" s="135">
        <v>48204</v>
      </c>
    </row>
    <row r="2033" spans="1:3" ht="15.75">
      <c r="A2033" s="136" t="s">
        <v>2279</v>
      </c>
      <c r="B2033" s="134"/>
      <c r="C2033" s="135">
        <v>48204</v>
      </c>
    </row>
    <row r="2034" spans="1:3" ht="15.75">
      <c r="A2034" s="136" t="s">
        <v>2280</v>
      </c>
      <c r="B2034" s="134"/>
      <c r="C2034" s="135">
        <v>31351</v>
      </c>
    </row>
    <row r="2035" spans="1:3" ht="15.75">
      <c r="A2035" s="136" t="s">
        <v>2281</v>
      </c>
      <c r="B2035" s="134"/>
      <c r="C2035" s="135">
        <v>31351</v>
      </c>
    </row>
    <row r="2036" spans="1:3" ht="15.75">
      <c r="A2036" s="136" t="s">
        <v>2282</v>
      </c>
      <c r="B2036" s="134"/>
      <c r="C2036" s="135">
        <v>42595</v>
      </c>
    </row>
    <row r="2037" spans="1:3" ht="15.75">
      <c r="A2037" s="136" t="s">
        <v>2283</v>
      </c>
      <c r="B2037" s="134"/>
      <c r="C2037" s="135">
        <v>42595</v>
      </c>
    </row>
    <row r="2038" spans="1:3" ht="15.75">
      <c r="A2038" s="136" t="s">
        <v>2284</v>
      </c>
      <c r="B2038" s="134"/>
      <c r="C2038" s="135">
        <v>23495</v>
      </c>
    </row>
    <row r="2039" spans="1:3" ht="15.75">
      <c r="A2039" s="136" t="s">
        <v>2285</v>
      </c>
      <c r="B2039" s="134"/>
      <c r="C2039" s="135">
        <v>20238</v>
      </c>
    </row>
    <row r="2040" spans="1:3" ht="15.75">
      <c r="A2040" s="136" t="s">
        <v>2286</v>
      </c>
      <c r="B2040" s="134"/>
      <c r="C2040" s="135">
        <v>31480</v>
      </c>
    </row>
    <row r="2041" spans="1:3" ht="15.75">
      <c r="A2041" s="136" t="s">
        <v>2287</v>
      </c>
      <c r="B2041" s="134"/>
      <c r="C2041" s="135">
        <v>26983</v>
      </c>
    </row>
    <row r="2042" spans="1:3" ht="15.75">
      <c r="A2042" s="136" t="s">
        <v>2288</v>
      </c>
      <c r="B2042" s="134"/>
      <c r="C2042" s="135">
        <v>38097</v>
      </c>
    </row>
    <row r="2043" spans="1:3" ht="15.75">
      <c r="A2043" s="136" t="s">
        <v>2289</v>
      </c>
      <c r="B2043" s="134"/>
      <c r="C2043" s="135">
        <v>38097</v>
      </c>
    </row>
    <row r="2044" spans="1:3" ht="15.75">
      <c r="A2044" s="136" t="s">
        <v>2290</v>
      </c>
      <c r="B2044" s="134"/>
      <c r="C2044" s="135">
        <v>58463</v>
      </c>
    </row>
    <row r="2045" spans="1:3" ht="15.75">
      <c r="A2045" s="136" t="s">
        <v>2291</v>
      </c>
      <c r="B2045" s="134"/>
      <c r="C2045" s="135">
        <v>58463</v>
      </c>
    </row>
    <row r="2046" spans="1:3" ht="15.75">
      <c r="A2046" s="136" t="s">
        <v>2292</v>
      </c>
      <c r="B2046" s="134"/>
      <c r="C2046" s="135">
        <v>40061</v>
      </c>
    </row>
    <row r="2047" spans="1:3" ht="15.75">
      <c r="A2047" s="136" t="s">
        <v>2293</v>
      </c>
      <c r="B2047" s="134"/>
      <c r="C2047" s="135">
        <v>40061</v>
      </c>
    </row>
    <row r="2048" spans="1:3" ht="15.75">
      <c r="A2048" s="136" t="s">
        <v>2294</v>
      </c>
      <c r="B2048" s="134"/>
      <c r="C2048" s="135">
        <v>51486</v>
      </c>
    </row>
    <row r="2049" spans="1:3" ht="15.75">
      <c r="A2049" s="136" t="s">
        <v>2295</v>
      </c>
      <c r="B2049" s="134"/>
      <c r="C2049" s="135">
        <v>51486</v>
      </c>
    </row>
    <row r="2050" spans="1:3" ht="15.75">
      <c r="A2050" s="136" t="s">
        <v>2296</v>
      </c>
      <c r="B2050" s="134"/>
      <c r="C2050" s="135">
        <v>28999</v>
      </c>
    </row>
    <row r="2051" spans="1:3" ht="15.75">
      <c r="A2051" s="136" t="s">
        <v>2297</v>
      </c>
      <c r="B2051" s="134"/>
      <c r="C2051" s="135">
        <v>34298</v>
      </c>
    </row>
    <row r="2052" spans="1:3" ht="15.75">
      <c r="A2052" s="136" t="s">
        <v>2298</v>
      </c>
      <c r="B2052" s="134"/>
      <c r="C2052" s="135">
        <v>34298</v>
      </c>
    </row>
    <row r="2053" spans="1:3" ht="15.75">
      <c r="A2053" s="136" t="s">
        <v>2299</v>
      </c>
      <c r="B2053" s="134"/>
      <c r="C2053" s="135">
        <v>45747</v>
      </c>
    </row>
    <row r="2054" spans="1:3" ht="15.75">
      <c r="A2054" s="136" t="s">
        <v>2300</v>
      </c>
      <c r="B2054" s="134"/>
      <c r="C2054" s="135">
        <v>45747</v>
      </c>
    </row>
    <row r="2055" spans="1:3" ht="15.75">
      <c r="A2055" s="136" t="s">
        <v>2301</v>
      </c>
      <c r="B2055" s="134"/>
      <c r="C2055" s="135">
        <v>26983</v>
      </c>
    </row>
    <row r="2056" spans="1:3" ht="15.75">
      <c r="A2056" s="136" t="s">
        <v>2302</v>
      </c>
      <c r="B2056" s="134"/>
      <c r="C2056" s="135">
        <v>47350</v>
      </c>
    </row>
    <row r="2057" spans="1:3" ht="15.75">
      <c r="A2057" s="136" t="s">
        <v>2303</v>
      </c>
      <c r="B2057" s="134"/>
      <c r="C2057" s="135">
        <v>23184</v>
      </c>
    </row>
    <row r="2058" spans="1:3" ht="15.75">
      <c r="A2058" s="136" t="s">
        <v>2304</v>
      </c>
      <c r="B2058" s="134"/>
      <c r="C2058" s="135">
        <v>34633</v>
      </c>
    </row>
    <row r="2059" spans="1:3" ht="15.75">
      <c r="A2059" s="136" t="s">
        <v>2305</v>
      </c>
      <c r="B2059" s="134"/>
      <c r="C2059" s="135">
        <v>26954</v>
      </c>
    </row>
    <row r="2060" spans="1:3" ht="15.75">
      <c r="A2060" s="136" t="s">
        <v>2306</v>
      </c>
      <c r="B2060" s="134"/>
      <c r="C2060" s="135">
        <v>15724</v>
      </c>
    </row>
    <row r="2061" spans="1:3" ht="15.75">
      <c r="A2061" s="136" t="s">
        <v>2307</v>
      </c>
      <c r="B2061" s="134"/>
      <c r="C2061" s="135">
        <v>26699</v>
      </c>
    </row>
    <row r="2062" spans="1:3" ht="15.75">
      <c r="A2062" s="136" t="s">
        <v>2308</v>
      </c>
      <c r="B2062" s="134"/>
      <c r="C2062" s="135">
        <v>26699</v>
      </c>
    </row>
    <row r="2063" spans="1:3" ht="15.75">
      <c r="A2063" s="136" t="s">
        <v>2309</v>
      </c>
      <c r="B2063" s="134"/>
      <c r="C2063" s="135">
        <v>46276</v>
      </c>
    </row>
    <row r="2064" spans="1:3" ht="15.75">
      <c r="A2064" s="136" t="s">
        <v>2310</v>
      </c>
      <c r="B2064" s="134"/>
      <c r="C2064" s="135">
        <v>46276</v>
      </c>
    </row>
    <row r="2065" spans="1:3" ht="15.75">
      <c r="A2065" s="136" t="s">
        <v>2311</v>
      </c>
      <c r="B2065" s="134"/>
      <c r="C2065" s="135">
        <v>27413</v>
      </c>
    </row>
    <row r="2066" spans="1:3" ht="15.75">
      <c r="A2066" s="136" t="s">
        <v>2312</v>
      </c>
      <c r="B2066" s="134"/>
      <c r="C2066" s="135">
        <v>27413</v>
      </c>
    </row>
    <row r="2067" spans="1:3" ht="15.75">
      <c r="A2067" s="136" t="s">
        <v>2313</v>
      </c>
      <c r="B2067" s="134"/>
      <c r="C2067" s="135">
        <v>38235</v>
      </c>
    </row>
    <row r="2068" spans="1:3" ht="15.75">
      <c r="A2068" s="136" t="s">
        <v>2314</v>
      </c>
      <c r="B2068" s="134"/>
      <c r="C2068" s="135">
        <v>38235</v>
      </c>
    </row>
    <row r="2069" spans="1:3" ht="15.75">
      <c r="A2069" s="136" t="s">
        <v>2315</v>
      </c>
      <c r="B2069" s="134"/>
      <c r="C2069" s="135">
        <v>18786</v>
      </c>
    </row>
    <row r="2070" spans="1:3" ht="15.75">
      <c r="A2070" s="136" t="s">
        <v>2316</v>
      </c>
      <c r="B2070" s="134"/>
      <c r="C2070" s="135">
        <v>24120</v>
      </c>
    </row>
    <row r="2071" spans="1:3" ht="15.75">
      <c r="A2071" s="136" t="s">
        <v>2317</v>
      </c>
      <c r="B2071" s="134"/>
      <c r="C2071" s="135">
        <v>24120</v>
      </c>
    </row>
    <row r="2072" spans="1:3" ht="15.75">
      <c r="A2072" s="136" t="s">
        <v>2318</v>
      </c>
      <c r="B2072" s="134"/>
      <c r="C2072" s="135">
        <v>34943</v>
      </c>
    </row>
    <row r="2073" spans="1:3" ht="15.75">
      <c r="A2073" s="136" t="s">
        <v>2319</v>
      </c>
      <c r="B2073" s="134"/>
      <c r="C2073" s="135">
        <v>34943</v>
      </c>
    </row>
    <row r="2074" spans="1:3" ht="15.75">
      <c r="A2074" s="136" t="s">
        <v>2320</v>
      </c>
      <c r="B2074" s="134"/>
      <c r="C2074" s="135">
        <v>15724</v>
      </c>
    </row>
    <row r="2075" spans="1:3" ht="15.75">
      <c r="A2075" s="136" t="s">
        <v>2321</v>
      </c>
      <c r="B2075" s="134"/>
      <c r="C2075" s="135">
        <v>13145</v>
      </c>
    </row>
    <row r="2076" spans="1:3" ht="15.75">
      <c r="A2076" s="136" t="s">
        <v>2322</v>
      </c>
      <c r="B2076" s="134"/>
      <c r="C2076" s="135">
        <v>23968</v>
      </c>
    </row>
    <row r="2077" spans="1:3" ht="15.75">
      <c r="A2077" s="136" t="s">
        <v>2323</v>
      </c>
      <c r="B2077" s="134"/>
      <c r="C2077" s="135">
        <v>27976</v>
      </c>
    </row>
    <row r="2078" spans="1:3" ht="15.75">
      <c r="A2078" s="136" t="s">
        <v>2324</v>
      </c>
      <c r="B2078" s="134"/>
      <c r="C2078" s="135">
        <v>27976</v>
      </c>
    </row>
    <row r="2079" spans="1:3" ht="15.75">
      <c r="A2079" s="136" t="s">
        <v>2325</v>
      </c>
      <c r="B2079" s="134"/>
      <c r="C2079" s="135">
        <v>47527</v>
      </c>
    </row>
    <row r="2080" spans="1:3" ht="15.75">
      <c r="A2080" s="136" t="s">
        <v>2326</v>
      </c>
      <c r="B2080" s="134"/>
      <c r="C2080" s="135">
        <v>47527</v>
      </c>
    </row>
    <row r="2081" spans="1:3" ht="15.75">
      <c r="A2081" s="136" t="s">
        <v>2327</v>
      </c>
      <c r="B2081" s="134"/>
      <c r="C2081" s="135">
        <v>17152</v>
      </c>
    </row>
    <row r="2082" spans="1:3" ht="15.75">
      <c r="A2082" s="136" t="s">
        <v>2328</v>
      </c>
      <c r="B2082" s="134"/>
      <c r="C2082" s="135">
        <v>28129</v>
      </c>
    </row>
    <row r="2083" spans="1:3" ht="15.75">
      <c r="A2083" s="136" t="s">
        <v>2329</v>
      </c>
      <c r="B2083" s="134"/>
      <c r="C2083" s="135">
        <v>28129</v>
      </c>
    </row>
    <row r="2084" spans="1:3" ht="15.75">
      <c r="A2084" s="136" t="s">
        <v>2330</v>
      </c>
      <c r="B2084" s="134"/>
      <c r="C2084" s="135">
        <v>38950</v>
      </c>
    </row>
    <row r="2085" spans="1:3" ht="15.75">
      <c r="A2085" s="136" t="s">
        <v>2331</v>
      </c>
      <c r="B2085" s="134"/>
      <c r="C2085" s="135">
        <v>38950</v>
      </c>
    </row>
    <row r="2086" spans="1:3" ht="15.75">
      <c r="A2086" s="136" t="s">
        <v>2332</v>
      </c>
      <c r="B2086" s="134"/>
      <c r="C2086" s="135">
        <v>20088</v>
      </c>
    </row>
    <row r="2087" spans="1:3" ht="15.75">
      <c r="A2087" s="136" t="s">
        <v>2333</v>
      </c>
      <c r="B2087" s="134"/>
      <c r="C2087" s="135">
        <v>14497</v>
      </c>
    </row>
    <row r="2088" spans="1:3" ht="15.75">
      <c r="A2088" s="136" t="s">
        <v>2334</v>
      </c>
      <c r="B2088" s="134"/>
      <c r="C2088" s="135">
        <v>14497</v>
      </c>
    </row>
    <row r="2089" spans="1:3" ht="15.75">
      <c r="A2089" s="136" t="s">
        <v>2335</v>
      </c>
      <c r="B2089" s="134"/>
      <c r="C2089" s="135">
        <v>14497</v>
      </c>
    </row>
    <row r="2090" spans="1:3" ht="15.75">
      <c r="A2090" s="136" t="s">
        <v>2336</v>
      </c>
      <c r="B2090" s="134"/>
      <c r="C2090" s="135">
        <v>25472</v>
      </c>
    </row>
    <row r="2091" spans="1:3" ht="15.75">
      <c r="A2091" s="136" t="s">
        <v>2337</v>
      </c>
      <c r="B2091" s="134"/>
      <c r="C2091" s="135">
        <v>25472</v>
      </c>
    </row>
    <row r="2092" spans="1:3" ht="15.75">
      <c r="A2092" s="136" t="s">
        <v>2338</v>
      </c>
      <c r="B2092" s="134"/>
      <c r="C2092" s="135">
        <v>36297</v>
      </c>
    </row>
    <row r="2093" spans="1:3" ht="15.75">
      <c r="A2093" s="136" t="s">
        <v>2339</v>
      </c>
      <c r="B2093" s="134"/>
      <c r="C2093" s="135">
        <v>36297</v>
      </c>
    </row>
    <row r="2094" spans="1:3" ht="15.75">
      <c r="A2094" s="136" t="s">
        <v>2340</v>
      </c>
      <c r="B2094" s="134"/>
      <c r="C2094" s="135">
        <v>16999</v>
      </c>
    </row>
    <row r="2095" spans="1:3" ht="15.75">
      <c r="A2095" s="136" t="s">
        <v>2341</v>
      </c>
      <c r="B2095" s="134"/>
      <c r="C2095" s="135">
        <v>36551</v>
      </c>
    </row>
    <row r="2096" spans="1:3" ht="15.75">
      <c r="A2096" s="136" t="s">
        <v>2342</v>
      </c>
      <c r="B2096" s="134"/>
      <c r="C2096" s="135">
        <v>14497</v>
      </c>
    </row>
    <row r="2097" spans="1:3" ht="15.75">
      <c r="A2097" s="136" t="s">
        <v>2343</v>
      </c>
      <c r="B2097" s="134"/>
      <c r="C2097" s="135">
        <v>25321</v>
      </c>
    </row>
    <row r="2098" spans="1:3" ht="15.75">
      <c r="A2098" s="136" t="s">
        <v>2344</v>
      </c>
      <c r="B2098" s="134"/>
      <c r="C2098" s="135">
        <v>30297</v>
      </c>
    </row>
    <row r="2099" spans="1:3" ht="15.75">
      <c r="A2099" s="136" t="s">
        <v>2345</v>
      </c>
      <c r="B2099" s="134"/>
      <c r="C2099" s="135">
        <v>19067</v>
      </c>
    </row>
    <row r="2100" spans="1:3" ht="15.75">
      <c r="A2100" s="136" t="s">
        <v>2346</v>
      </c>
      <c r="B2100" s="134"/>
      <c r="C2100" s="135">
        <v>30043</v>
      </c>
    </row>
    <row r="2101" spans="1:3" ht="15.75">
      <c r="A2101" s="136" t="s">
        <v>2347</v>
      </c>
      <c r="B2101" s="134"/>
      <c r="C2101" s="135">
        <v>30043</v>
      </c>
    </row>
    <row r="2102" spans="1:3" ht="15.75">
      <c r="A2102" s="136" t="s">
        <v>2348</v>
      </c>
      <c r="B2102" s="134"/>
      <c r="C2102" s="135">
        <v>38594</v>
      </c>
    </row>
    <row r="2103" spans="1:3" ht="15.75">
      <c r="A2103" s="136" t="s">
        <v>2349</v>
      </c>
      <c r="B2103" s="134"/>
      <c r="C2103" s="135">
        <v>49569</v>
      </c>
    </row>
    <row r="2104" spans="1:3" ht="15.75">
      <c r="A2104" s="136" t="s">
        <v>2350</v>
      </c>
      <c r="B2104" s="134"/>
      <c r="C2104" s="135">
        <v>49569</v>
      </c>
    </row>
    <row r="2105" spans="1:3" ht="15.75">
      <c r="A2105" s="136" t="s">
        <v>2351</v>
      </c>
      <c r="B2105" s="134"/>
      <c r="C2105" s="135">
        <v>20063</v>
      </c>
    </row>
    <row r="2106" spans="1:3" ht="15.75">
      <c r="A2106" s="136" t="s">
        <v>2352</v>
      </c>
      <c r="B2106" s="134"/>
      <c r="C2106" s="135">
        <v>31038</v>
      </c>
    </row>
    <row r="2107" spans="1:3" ht="15.75">
      <c r="A2107" s="136" t="s">
        <v>2353</v>
      </c>
      <c r="B2107" s="134"/>
      <c r="C2107" s="135">
        <v>31038</v>
      </c>
    </row>
    <row r="2108" spans="1:3" ht="15.75">
      <c r="A2108" s="136" t="s">
        <v>2354</v>
      </c>
      <c r="B2108" s="134"/>
      <c r="C2108" s="135">
        <v>41809</v>
      </c>
    </row>
    <row r="2109" spans="1:3" ht="15.75">
      <c r="A2109" s="136" t="s">
        <v>2355</v>
      </c>
      <c r="B2109" s="134"/>
      <c r="C2109" s="135">
        <v>41809</v>
      </c>
    </row>
    <row r="2110" spans="1:3" ht="15.75">
      <c r="A2110" s="136" t="s">
        <v>2356</v>
      </c>
      <c r="B2110" s="134"/>
      <c r="C2110" s="135">
        <v>21670</v>
      </c>
    </row>
    <row r="2111" spans="1:3" ht="15.75">
      <c r="A2111" s="136" t="s">
        <v>2357</v>
      </c>
      <c r="B2111" s="134"/>
      <c r="C2111" s="135">
        <v>16106</v>
      </c>
    </row>
    <row r="2112" spans="1:3" ht="15.75">
      <c r="A2112" s="136" t="s">
        <v>2358</v>
      </c>
      <c r="B2112" s="134"/>
      <c r="C2112" s="135">
        <v>27081</v>
      </c>
    </row>
    <row r="2113" spans="1:3" ht="15.75">
      <c r="A2113" s="136" t="s">
        <v>2359</v>
      </c>
      <c r="B2113" s="134"/>
      <c r="C2113" s="135">
        <v>27081</v>
      </c>
    </row>
    <row r="2114" spans="1:3" ht="15.75">
      <c r="A2114" s="136" t="s">
        <v>2360</v>
      </c>
      <c r="B2114" s="134"/>
      <c r="C2114" s="135">
        <v>19985</v>
      </c>
    </row>
    <row r="2115" spans="1:3" ht="15.75">
      <c r="A2115" s="136" t="s">
        <v>2361</v>
      </c>
      <c r="B2115" s="134"/>
      <c r="C2115" s="135">
        <v>37852</v>
      </c>
    </row>
    <row r="2116" spans="1:3" ht="15.75">
      <c r="A2116" s="136" t="s">
        <v>2362</v>
      </c>
      <c r="B2116" s="134"/>
      <c r="C2116" s="135">
        <v>37852</v>
      </c>
    </row>
    <row r="2117" spans="1:3" ht="15.75">
      <c r="A2117" s="136" t="s">
        <v>2363</v>
      </c>
      <c r="B2117" s="134"/>
      <c r="C2117" s="135">
        <v>19067</v>
      </c>
    </row>
    <row r="2118" spans="1:3" ht="15.75">
      <c r="A2118" s="136" t="s">
        <v>2364</v>
      </c>
      <c r="B2118" s="134"/>
      <c r="C2118" s="135">
        <v>38594</v>
      </c>
    </row>
    <row r="2119" spans="1:3" ht="15.75">
      <c r="A2119" s="136" t="s">
        <v>2365</v>
      </c>
      <c r="B2119" s="134"/>
      <c r="C2119" s="135">
        <v>16106</v>
      </c>
    </row>
    <row r="2120" spans="1:3" ht="15.75">
      <c r="A2120" s="136" t="s">
        <v>2366</v>
      </c>
      <c r="B2120" s="134"/>
      <c r="C2120" s="135">
        <v>26877</v>
      </c>
    </row>
    <row r="2121" spans="1:3" ht="15.75">
      <c r="A2121" s="136" t="s">
        <v>2367</v>
      </c>
      <c r="B2121" s="134"/>
      <c r="C2121" s="135">
        <v>33590</v>
      </c>
    </row>
    <row r="2122" spans="1:3" ht="15.75">
      <c r="A2122" s="136" t="s">
        <v>2368</v>
      </c>
      <c r="B2122" s="134"/>
      <c r="C2122" s="135">
        <v>21900</v>
      </c>
    </row>
    <row r="2123" spans="1:3" ht="15.75">
      <c r="A2123" s="136" t="s">
        <v>2369</v>
      </c>
      <c r="B2123" s="134"/>
      <c r="C2123" s="135">
        <v>32875</v>
      </c>
    </row>
    <row r="2124" spans="1:3" ht="15.75">
      <c r="A2124" s="136" t="s">
        <v>2370</v>
      </c>
      <c r="B2124" s="134"/>
      <c r="C2124" s="135">
        <v>32875</v>
      </c>
    </row>
    <row r="2125" spans="1:3" ht="15.75">
      <c r="A2125" s="136" t="s">
        <v>2371</v>
      </c>
      <c r="B2125" s="134"/>
      <c r="C2125" s="135">
        <v>52401</v>
      </c>
    </row>
    <row r="2126" spans="1:3" ht="15.75">
      <c r="A2126" s="136" t="s">
        <v>2372</v>
      </c>
      <c r="B2126" s="134"/>
      <c r="C2126" s="135">
        <v>52401</v>
      </c>
    </row>
    <row r="2127" spans="1:3" ht="15.75">
      <c r="A2127" s="136" t="s">
        <v>2373</v>
      </c>
      <c r="B2127" s="134"/>
      <c r="C2127" s="135">
        <v>32340</v>
      </c>
    </row>
    <row r="2128" spans="1:3" ht="15.75">
      <c r="A2128" s="136" t="s">
        <v>2374</v>
      </c>
      <c r="B2128" s="134"/>
      <c r="C2128" s="135">
        <v>32340</v>
      </c>
    </row>
    <row r="2129" spans="1:3" ht="15.75">
      <c r="A2129" s="136" t="s">
        <v>2375</v>
      </c>
      <c r="B2129" s="134"/>
      <c r="C2129" s="135">
        <v>43467</v>
      </c>
    </row>
    <row r="2130" spans="1:3" ht="15.75">
      <c r="A2130" s="136" t="s">
        <v>2376</v>
      </c>
      <c r="B2130" s="134"/>
      <c r="C2130" s="135">
        <v>43467</v>
      </c>
    </row>
    <row r="2131" spans="1:3" ht="15.75">
      <c r="A2131" s="136" t="s">
        <v>2377</v>
      </c>
      <c r="B2131" s="134"/>
      <c r="C2131" s="135">
        <v>23942</v>
      </c>
    </row>
    <row r="2132" spans="1:3" ht="15.75">
      <c r="A2132" s="136" t="s">
        <v>2378</v>
      </c>
      <c r="B2132" s="134"/>
      <c r="C2132" s="135">
        <v>18071</v>
      </c>
    </row>
    <row r="2133" spans="1:3" ht="15.75">
      <c r="A2133" s="136" t="s">
        <v>2379</v>
      </c>
      <c r="B2133" s="134"/>
      <c r="C2133" s="135">
        <v>29047</v>
      </c>
    </row>
    <row r="2134" spans="1:3" ht="15.75">
      <c r="A2134" s="136" t="s">
        <v>2380</v>
      </c>
      <c r="B2134" s="134"/>
      <c r="C2134" s="135">
        <v>29047</v>
      </c>
    </row>
    <row r="2135" spans="1:3" ht="15.75">
      <c r="A2135" s="136" t="s">
        <v>2381</v>
      </c>
      <c r="B2135" s="134"/>
      <c r="C2135" s="135">
        <v>40227</v>
      </c>
    </row>
    <row r="2136" spans="1:3" ht="15.75">
      <c r="A2136" s="136" t="s">
        <v>2382</v>
      </c>
      <c r="B2136" s="134"/>
      <c r="C2136" s="135">
        <v>40227</v>
      </c>
    </row>
    <row r="2137" spans="1:3" ht="15.75">
      <c r="A2137" s="136" t="s">
        <v>2383</v>
      </c>
      <c r="B2137" s="134"/>
      <c r="C2137" s="135">
        <v>21900</v>
      </c>
    </row>
    <row r="2138" spans="1:3" ht="15.75">
      <c r="A2138" s="136" t="s">
        <v>2384</v>
      </c>
      <c r="B2138" s="134"/>
      <c r="C2138" s="135">
        <v>41426</v>
      </c>
    </row>
    <row r="2139" spans="1:3" ht="15.75">
      <c r="A2139" s="136" t="s">
        <v>2385</v>
      </c>
      <c r="B2139" s="134"/>
      <c r="C2139" s="135">
        <v>18071</v>
      </c>
    </row>
    <row r="2140" spans="1:3" ht="15.75">
      <c r="A2140" s="136" t="s">
        <v>2386</v>
      </c>
      <c r="B2140" s="134"/>
      <c r="C2140" s="135">
        <v>29251</v>
      </c>
    </row>
    <row r="2141" spans="1:3" ht="15.75">
      <c r="A2141" s="136" t="s">
        <v>2387</v>
      </c>
      <c r="B2141" s="134"/>
      <c r="C2141" s="135">
        <v>23406</v>
      </c>
    </row>
    <row r="2142" spans="1:3" ht="15.75">
      <c r="A2142" s="136" t="s">
        <v>2388</v>
      </c>
      <c r="B2142" s="134"/>
      <c r="C2142" s="135">
        <v>34382</v>
      </c>
    </row>
    <row r="2143" spans="1:3" ht="15.75">
      <c r="A2143" s="136" t="s">
        <v>2389</v>
      </c>
      <c r="B2143" s="134"/>
      <c r="C2143" s="135">
        <v>34382</v>
      </c>
    </row>
    <row r="2144" spans="1:3" ht="15.75">
      <c r="A2144" s="136" t="s">
        <v>2390</v>
      </c>
      <c r="B2144" s="134"/>
      <c r="C2144" s="135">
        <v>42957</v>
      </c>
    </row>
    <row r="2145" spans="1:3" ht="15.75">
      <c r="A2145" s="136" t="s">
        <v>2391</v>
      </c>
      <c r="B2145" s="134"/>
      <c r="C2145" s="135">
        <v>42957</v>
      </c>
    </row>
    <row r="2146" spans="1:3" ht="15.75">
      <c r="A2146" s="136" t="s">
        <v>2392</v>
      </c>
      <c r="B2146" s="134"/>
      <c r="C2146" s="135">
        <v>53882</v>
      </c>
    </row>
    <row r="2147" spans="1:3" ht="15.75">
      <c r="A2147" s="136" t="s">
        <v>2393</v>
      </c>
      <c r="B2147" s="134"/>
      <c r="C2147" s="135">
        <v>53882</v>
      </c>
    </row>
    <row r="2148" spans="1:3" ht="15.75">
      <c r="A2148" s="136" t="s">
        <v>2394</v>
      </c>
      <c r="B2148" s="134"/>
      <c r="C2148" s="135">
        <v>33386</v>
      </c>
    </row>
    <row r="2149" spans="1:3" ht="15.75">
      <c r="A2149" s="136" t="s">
        <v>2395</v>
      </c>
      <c r="B2149" s="134"/>
      <c r="C2149" s="135">
        <v>33386</v>
      </c>
    </row>
    <row r="2150" spans="1:3" ht="15.75">
      <c r="A2150" s="136" t="s">
        <v>2396</v>
      </c>
      <c r="B2150" s="134"/>
      <c r="C2150" s="135">
        <v>44592</v>
      </c>
    </row>
    <row r="2151" spans="1:3" ht="15.75">
      <c r="A2151" s="136" t="s">
        <v>2397</v>
      </c>
      <c r="B2151" s="134"/>
      <c r="C2151" s="135">
        <v>44592</v>
      </c>
    </row>
    <row r="2152" spans="1:3" ht="15.75">
      <c r="A2152" s="136" t="s">
        <v>2398</v>
      </c>
      <c r="B2152" s="134"/>
      <c r="C2152" s="135">
        <v>25652</v>
      </c>
    </row>
    <row r="2153" spans="1:3" ht="15.75">
      <c r="A2153" s="136" t="s">
        <v>2399</v>
      </c>
      <c r="B2153" s="134"/>
      <c r="C2153" s="135">
        <v>19756</v>
      </c>
    </row>
    <row r="2154" spans="1:3" ht="15.75">
      <c r="A2154" s="136" t="s">
        <v>2400</v>
      </c>
      <c r="B2154" s="134"/>
      <c r="C2154" s="135">
        <v>30731</v>
      </c>
    </row>
    <row r="2155" spans="1:3" ht="15.75">
      <c r="A2155" s="136" t="s">
        <v>2401</v>
      </c>
      <c r="B2155" s="134"/>
      <c r="C2155" s="135">
        <v>30731</v>
      </c>
    </row>
    <row r="2156" spans="1:3" ht="15.75">
      <c r="A2156" s="136" t="s">
        <v>2402</v>
      </c>
      <c r="B2156" s="134"/>
      <c r="C2156" s="135">
        <v>30961</v>
      </c>
    </row>
    <row r="2157" spans="1:3" ht="15.75">
      <c r="A2157" s="136" t="s">
        <v>2403</v>
      </c>
      <c r="B2157" s="134"/>
      <c r="C2157" s="135">
        <v>41936</v>
      </c>
    </row>
    <row r="2158" spans="1:3" ht="15.75">
      <c r="A2158" s="136" t="s">
        <v>2404</v>
      </c>
      <c r="B2158" s="134"/>
      <c r="C2158" s="135">
        <v>41936</v>
      </c>
    </row>
    <row r="2159" spans="1:3" ht="15.75">
      <c r="A2159" s="136" t="s">
        <v>2405</v>
      </c>
      <c r="B2159" s="134"/>
      <c r="C2159" s="135">
        <v>23406</v>
      </c>
    </row>
    <row r="2160" spans="1:3" ht="15.75">
      <c r="A2160" s="136" t="s">
        <v>2406</v>
      </c>
      <c r="B2160" s="134"/>
      <c r="C2160" s="135">
        <v>42907</v>
      </c>
    </row>
    <row r="2161" spans="1:3" ht="15.75">
      <c r="A2161" s="136" t="s">
        <v>2407</v>
      </c>
      <c r="B2161" s="134"/>
      <c r="C2161" s="135">
        <v>19756</v>
      </c>
    </row>
    <row r="2162" spans="1:3" ht="15.75">
      <c r="A2162" s="136" t="s">
        <v>2408</v>
      </c>
      <c r="B2162" s="134"/>
      <c r="C2162" s="135">
        <v>30961</v>
      </c>
    </row>
    <row r="2163" spans="1:3" ht="15.75">
      <c r="A2163" s="136" t="s">
        <v>2409</v>
      </c>
      <c r="B2163" s="134"/>
      <c r="C2163" s="135">
        <v>41580</v>
      </c>
    </row>
    <row r="2164" spans="1:3" ht="15.75">
      <c r="A2164" s="136" t="s">
        <v>2410</v>
      </c>
      <c r="B2164" s="134"/>
      <c r="C2164" s="135">
        <v>41580</v>
      </c>
    </row>
    <row r="2165" spans="1:3" ht="15.75">
      <c r="A2165" s="136" t="s">
        <v>2411</v>
      </c>
      <c r="B2165" s="134"/>
      <c r="C2165" s="135">
        <v>62177</v>
      </c>
    </row>
    <row r="2166" spans="1:3" ht="15.75">
      <c r="A2166" s="136" t="s">
        <v>2412</v>
      </c>
      <c r="B2166" s="134"/>
      <c r="C2166" s="135">
        <v>62177</v>
      </c>
    </row>
    <row r="2167" spans="1:3" ht="15.75">
      <c r="A2167" s="136" t="s">
        <v>2413</v>
      </c>
      <c r="B2167" s="134"/>
      <c r="C2167" s="135">
        <v>30426</v>
      </c>
    </row>
    <row r="2168" spans="1:3" ht="15.75">
      <c r="A2168" s="136" t="s">
        <v>2414</v>
      </c>
      <c r="B2168" s="134"/>
      <c r="C2168" s="135">
        <v>41401</v>
      </c>
    </row>
    <row r="2169" spans="1:3" ht="15.75">
      <c r="A2169" s="136" t="s">
        <v>2415</v>
      </c>
      <c r="B2169" s="134"/>
      <c r="C2169" s="135">
        <v>41401</v>
      </c>
    </row>
    <row r="2170" spans="1:3" ht="15.75">
      <c r="A2170" s="136" t="s">
        <v>2416</v>
      </c>
      <c r="B2170" s="134"/>
      <c r="C2170" s="135">
        <v>53422</v>
      </c>
    </row>
    <row r="2171" spans="1:3" ht="15.75">
      <c r="A2171" s="136" t="s">
        <v>2417</v>
      </c>
      <c r="B2171" s="134"/>
      <c r="C2171" s="135">
        <v>53422</v>
      </c>
    </row>
    <row r="2172" spans="1:3" ht="15.75">
      <c r="A2172" s="136" t="s">
        <v>2418</v>
      </c>
      <c r="B2172" s="134"/>
      <c r="C2172" s="135">
        <v>26061</v>
      </c>
    </row>
    <row r="2173" spans="1:3" ht="15.75">
      <c r="A2173" s="136" t="s">
        <v>2419</v>
      </c>
      <c r="B2173" s="134"/>
      <c r="C2173" s="135">
        <v>37036</v>
      </c>
    </row>
    <row r="2174" spans="1:3" ht="15.75">
      <c r="A2174" s="136" t="s">
        <v>2420</v>
      </c>
      <c r="B2174" s="134"/>
      <c r="C2174" s="135">
        <v>37036</v>
      </c>
    </row>
    <row r="2175" spans="1:3" ht="15.75">
      <c r="A2175" s="136" t="s">
        <v>2421</v>
      </c>
      <c r="B2175" s="134"/>
      <c r="C2175" s="135">
        <v>38107</v>
      </c>
    </row>
    <row r="2176" spans="1:3" ht="15.75">
      <c r="A2176" s="136" t="s">
        <v>2422</v>
      </c>
      <c r="B2176" s="134"/>
      <c r="C2176" s="135">
        <v>49083</v>
      </c>
    </row>
    <row r="2177" spans="1:3" ht="15.75">
      <c r="A2177" s="136" t="s">
        <v>2423</v>
      </c>
      <c r="B2177" s="134"/>
      <c r="C2177" s="135">
        <v>49083</v>
      </c>
    </row>
    <row r="2178" spans="1:3" ht="15.75">
      <c r="A2178" s="136" t="s">
        <v>2424</v>
      </c>
      <c r="B2178" s="134"/>
      <c r="C2178" s="135">
        <v>30603</v>
      </c>
    </row>
    <row r="2179" spans="1:3" ht="15.75">
      <c r="A2179" s="136" t="s">
        <v>2425</v>
      </c>
      <c r="B2179" s="134"/>
      <c r="C2179" s="135">
        <v>51202</v>
      </c>
    </row>
    <row r="2180" spans="1:3" ht="15.75">
      <c r="A2180" s="136" t="s">
        <v>2426</v>
      </c>
      <c r="B2180" s="134"/>
      <c r="C2180" s="135">
        <v>26061</v>
      </c>
    </row>
    <row r="2181" spans="1:3" ht="15.75">
      <c r="A2181" s="136" t="s">
        <v>2427</v>
      </c>
      <c r="B2181" s="134"/>
      <c r="C2181" s="135">
        <v>38107</v>
      </c>
    </row>
    <row r="2182" spans="1:3" ht="15.75">
      <c r="A2182" s="136" t="s">
        <v>2428</v>
      </c>
      <c r="B2182" s="134"/>
      <c r="C2182" s="135">
        <v>46404</v>
      </c>
    </row>
    <row r="2183" spans="1:3" ht="15.75">
      <c r="A2183" s="136" t="s">
        <v>2429</v>
      </c>
      <c r="B2183" s="134"/>
      <c r="C2183" s="135">
        <v>34254</v>
      </c>
    </row>
    <row r="2184" spans="1:3" ht="15.75">
      <c r="A2184" s="136" t="s">
        <v>2430</v>
      </c>
      <c r="B2184" s="134"/>
      <c r="C2184" s="135">
        <v>45229</v>
      </c>
    </row>
    <row r="2185" spans="1:3" ht="15.75">
      <c r="A2185" s="136" t="s">
        <v>2431</v>
      </c>
      <c r="B2185" s="134"/>
      <c r="C2185" s="135">
        <v>45229</v>
      </c>
    </row>
    <row r="2186" spans="1:3" ht="15.75">
      <c r="A2186" s="136" t="s">
        <v>2432</v>
      </c>
      <c r="B2186" s="134"/>
      <c r="C2186" s="135">
        <v>65777</v>
      </c>
    </row>
    <row r="2187" spans="1:3" ht="15.75">
      <c r="A2187" s="136" t="s">
        <v>2433</v>
      </c>
      <c r="B2187" s="134"/>
      <c r="C2187" s="135">
        <v>65777</v>
      </c>
    </row>
    <row r="2188" spans="1:3" ht="15.75">
      <c r="A2188" s="136" t="s">
        <v>2434</v>
      </c>
      <c r="B2188" s="134"/>
      <c r="C2188" s="135">
        <v>33922</v>
      </c>
    </row>
    <row r="2189" spans="1:3" ht="15.75">
      <c r="A2189" s="136" t="s">
        <v>2435</v>
      </c>
      <c r="B2189" s="134"/>
      <c r="C2189" s="135">
        <v>44897</v>
      </c>
    </row>
    <row r="2190" spans="1:3" ht="15.75">
      <c r="A2190" s="136" t="s">
        <v>2436</v>
      </c>
      <c r="B2190" s="134"/>
      <c r="C2190" s="135">
        <v>44897</v>
      </c>
    </row>
    <row r="2191" spans="1:3" ht="15.75">
      <c r="A2191" s="136" t="s">
        <v>2437</v>
      </c>
      <c r="B2191" s="134"/>
      <c r="C2191" s="135">
        <v>56945</v>
      </c>
    </row>
    <row r="2192" spans="1:3" ht="15.75">
      <c r="A2192" s="136" t="s">
        <v>2438</v>
      </c>
      <c r="B2192" s="134"/>
      <c r="C2192" s="135">
        <v>56945</v>
      </c>
    </row>
    <row r="2193" spans="1:3" ht="15.75">
      <c r="A2193" s="136" t="s">
        <v>2439</v>
      </c>
      <c r="B2193" s="134"/>
      <c r="C2193" s="135">
        <v>29532</v>
      </c>
    </row>
    <row r="2194" spans="1:3" ht="15.75">
      <c r="A2194" s="136" t="s">
        <v>2440</v>
      </c>
      <c r="B2194" s="134"/>
      <c r="C2194" s="135">
        <v>40507</v>
      </c>
    </row>
    <row r="2195" spans="1:3" ht="15.75">
      <c r="A2195" s="136" t="s">
        <v>2441</v>
      </c>
      <c r="B2195" s="134"/>
      <c r="C2195" s="135">
        <v>40507</v>
      </c>
    </row>
    <row r="2196" spans="1:3" ht="15.75">
      <c r="A2196" s="136" t="s">
        <v>2442</v>
      </c>
      <c r="B2196" s="134"/>
      <c r="C2196" s="135">
        <v>46608</v>
      </c>
    </row>
    <row r="2197" spans="1:3" ht="15.75">
      <c r="A2197" s="136" t="s">
        <v>2443</v>
      </c>
      <c r="B2197" s="134"/>
      <c r="C2197" s="135">
        <v>41554</v>
      </c>
    </row>
    <row r="2198" spans="1:3" ht="15.75">
      <c r="A2198" s="136" t="s">
        <v>2444</v>
      </c>
      <c r="B2198" s="134"/>
      <c r="C2198" s="135">
        <v>52529</v>
      </c>
    </row>
    <row r="2199" spans="1:3" ht="15.75">
      <c r="A2199" s="136" t="s">
        <v>2445</v>
      </c>
      <c r="B2199" s="134"/>
      <c r="C2199" s="135">
        <v>52529</v>
      </c>
    </row>
    <row r="2200" spans="1:3" ht="15.75">
      <c r="A2200" s="136" t="s">
        <v>2446</v>
      </c>
      <c r="B2200" s="134"/>
      <c r="C2200" s="135">
        <v>34254</v>
      </c>
    </row>
    <row r="2201" spans="1:3" ht="15.75">
      <c r="A2201" s="136" t="s">
        <v>2447</v>
      </c>
      <c r="B2201" s="134"/>
      <c r="C2201" s="135">
        <v>54801</v>
      </c>
    </row>
    <row r="2202" spans="1:3" ht="15.75">
      <c r="A2202" s="136" t="s">
        <v>2448</v>
      </c>
      <c r="B2202" s="134"/>
      <c r="C2202" s="135">
        <v>29532</v>
      </c>
    </row>
    <row r="2203" spans="1:3" ht="15.75">
      <c r="A2203" s="136" t="s">
        <v>2449</v>
      </c>
      <c r="B2203" s="134"/>
      <c r="C2203" s="135">
        <v>41554</v>
      </c>
    </row>
    <row r="2204" spans="1:3" ht="15.75">
      <c r="A2204" s="136" t="s">
        <v>2450</v>
      </c>
      <c r="B2204" s="134"/>
      <c r="C2204" s="135">
        <v>27387</v>
      </c>
    </row>
    <row r="2205" spans="1:3" ht="15.75">
      <c r="A2205" s="136" t="s">
        <v>2451</v>
      </c>
      <c r="B2205" s="134"/>
      <c r="C2205" s="135">
        <v>27387</v>
      </c>
    </row>
    <row r="2206" spans="1:3" ht="15.75">
      <c r="A2206" s="136" t="s">
        <v>2452</v>
      </c>
      <c r="B2206" s="134"/>
      <c r="C2206" s="135">
        <v>46939</v>
      </c>
    </row>
    <row r="2207" spans="1:3" ht="15.75">
      <c r="A2207" s="136" t="s">
        <v>2453</v>
      </c>
      <c r="B2207" s="134"/>
      <c r="C2207" s="135">
        <v>46939</v>
      </c>
    </row>
    <row r="2208" spans="1:3" ht="15.75">
      <c r="A2208" s="136" t="s">
        <v>2454</v>
      </c>
      <c r="B2208" s="134"/>
      <c r="C2208" s="135">
        <v>28306</v>
      </c>
    </row>
    <row r="2209" spans="1:3" ht="15.75">
      <c r="A2209" s="136" t="s">
        <v>2455</v>
      </c>
      <c r="B2209" s="134"/>
      <c r="C2209" s="135">
        <v>28306</v>
      </c>
    </row>
    <row r="2210" spans="1:3" ht="15.75">
      <c r="A2210" s="136" t="s">
        <v>2456</v>
      </c>
      <c r="B2210" s="134"/>
      <c r="C2210" s="135">
        <v>39078</v>
      </c>
    </row>
    <row r="2211" spans="1:3" ht="15.75">
      <c r="A2211" s="136" t="s">
        <v>2457</v>
      </c>
      <c r="B2211" s="134"/>
      <c r="C2211" s="135">
        <v>39078</v>
      </c>
    </row>
    <row r="2212" spans="1:3" ht="15.75">
      <c r="A2212" s="136" t="s">
        <v>2458</v>
      </c>
      <c r="B2212" s="134"/>
      <c r="C2212" s="135">
        <v>19602</v>
      </c>
    </row>
    <row r="2213" spans="1:3" ht="15.75">
      <c r="A2213" s="136" t="s">
        <v>2459</v>
      </c>
      <c r="B2213" s="134"/>
      <c r="C2213" s="135">
        <v>25040</v>
      </c>
    </row>
    <row r="2214" spans="1:3" ht="15.75">
      <c r="A2214" s="136" t="s">
        <v>2460</v>
      </c>
      <c r="B2214" s="134"/>
      <c r="C2214" s="135">
        <v>25040</v>
      </c>
    </row>
    <row r="2215" spans="1:3" ht="15.75">
      <c r="A2215" s="136" t="s">
        <v>2461</v>
      </c>
      <c r="B2215" s="134"/>
      <c r="C2215" s="135">
        <v>35786</v>
      </c>
    </row>
    <row r="2216" spans="1:3" ht="15.75">
      <c r="A2216" s="136" t="s">
        <v>2462</v>
      </c>
      <c r="B2216" s="134"/>
      <c r="C2216" s="135">
        <v>35786</v>
      </c>
    </row>
    <row r="2217" spans="1:3" ht="15.75">
      <c r="A2217" s="136" t="s">
        <v>2463</v>
      </c>
      <c r="B2217" s="134"/>
      <c r="C2217" s="135">
        <v>16412</v>
      </c>
    </row>
    <row r="2218" spans="1:3" ht="15.75">
      <c r="A2218" s="136" t="s">
        <v>2464</v>
      </c>
      <c r="B2218" s="134"/>
      <c r="C2218" s="135">
        <v>14064</v>
      </c>
    </row>
    <row r="2219" spans="1:3" ht="15.75">
      <c r="A2219" s="136" t="s">
        <v>2465</v>
      </c>
      <c r="B2219" s="134"/>
      <c r="C2219" s="135">
        <v>24810</v>
      </c>
    </row>
    <row r="2220" spans="1:3" ht="15.75">
      <c r="A2220" s="136" t="s">
        <v>2466</v>
      </c>
      <c r="B2220" s="134"/>
      <c r="C2220" s="135">
        <v>18557</v>
      </c>
    </row>
    <row r="2221" spans="1:3" ht="15.75">
      <c r="A2221" s="136" t="s">
        <v>2467</v>
      </c>
      <c r="B2221" s="134"/>
      <c r="C2221" s="135">
        <v>29532</v>
      </c>
    </row>
    <row r="2222" spans="1:3" ht="15.75">
      <c r="A2222" s="136" t="s">
        <v>2468</v>
      </c>
      <c r="B2222" s="134"/>
      <c r="C2222" s="135">
        <v>29532</v>
      </c>
    </row>
    <row r="2223" spans="1:3" ht="15.75">
      <c r="A2223" s="136" t="s">
        <v>2469</v>
      </c>
      <c r="B2223" s="134"/>
      <c r="C2223" s="135">
        <v>49032</v>
      </c>
    </row>
    <row r="2224" spans="1:3" ht="15.75">
      <c r="A2224" s="136" t="s">
        <v>2470</v>
      </c>
      <c r="B2224" s="134"/>
      <c r="C2224" s="135">
        <v>49032</v>
      </c>
    </row>
    <row r="2225" spans="1:3" ht="15.75">
      <c r="A2225" s="136" t="s">
        <v>2471</v>
      </c>
      <c r="B2225" s="134"/>
      <c r="C2225" s="135">
        <v>31982</v>
      </c>
    </row>
    <row r="2226" spans="1:3" ht="15.75">
      <c r="A2226" s="136" t="s">
        <v>2472</v>
      </c>
      <c r="B2226" s="134"/>
      <c r="C2226" s="135">
        <v>31982</v>
      </c>
    </row>
    <row r="2227" spans="1:3" ht="15.75">
      <c r="A2227" s="136" t="s">
        <v>2473</v>
      </c>
      <c r="B2227" s="134"/>
      <c r="C2227" s="135">
        <v>42779</v>
      </c>
    </row>
    <row r="2228" spans="1:3" ht="15.75">
      <c r="A2228" s="136" t="s">
        <v>2474</v>
      </c>
      <c r="B2228" s="134"/>
      <c r="C2228" s="135">
        <v>42779</v>
      </c>
    </row>
    <row r="2229" spans="1:3" ht="15.75">
      <c r="A2229" s="136" t="s">
        <v>2475</v>
      </c>
      <c r="B2229" s="134"/>
      <c r="C2229" s="135">
        <v>15596</v>
      </c>
    </row>
    <row r="2230" spans="1:3" ht="15.75">
      <c r="A2230" s="136" t="s">
        <v>2476</v>
      </c>
      <c r="B2230" s="134"/>
      <c r="C2230" s="135">
        <v>26571</v>
      </c>
    </row>
    <row r="2231" spans="1:3" ht="15.75">
      <c r="A2231" s="136" t="s">
        <v>2477</v>
      </c>
      <c r="B2231" s="134"/>
      <c r="C2231" s="135">
        <v>26571</v>
      </c>
    </row>
    <row r="2232" spans="1:3" ht="15.75">
      <c r="A2232" s="136" t="s">
        <v>2478</v>
      </c>
      <c r="B2232" s="134"/>
      <c r="C2232" s="135">
        <v>37368</v>
      </c>
    </row>
    <row r="2233" spans="1:3" ht="15.75">
      <c r="A2233" s="136" t="s">
        <v>2479</v>
      </c>
      <c r="B2233" s="134"/>
      <c r="C2233" s="135">
        <v>37368</v>
      </c>
    </row>
    <row r="2234" spans="1:3" ht="15.75">
      <c r="A2234" s="136" t="s">
        <v>2480</v>
      </c>
      <c r="B2234" s="134"/>
      <c r="C2234" s="135">
        <v>18557</v>
      </c>
    </row>
    <row r="2235" spans="1:3" ht="15.75">
      <c r="A2235" s="136" t="s">
        <v>2481</v>
      </c>
      <c r="B2235" s="134"/>
      <c r="C2235" s="135">
        <v>38058</v>
      </c>
    </row>
    <row r="2236" spans="1:3" ht="15.75">
      <c r="A2236" s="136" t="s">
        <v>2482</v>
      </c>
      <c r="B2236" s="134"/>
      <c r="C2236" s="135">
        <v>15596</v>
      </c>
    </row>
    <row r="2237" spans="1:3" ht="15.75">
      <c r="A2237" s="136" t="s">
        <v>2483</v>
      </c>
      <c r="B2237" s="134"/>
      <c r="C2237" s="135">
        <v>26392</v>
      </c>
    </row>
    <row r="2238" spans="1:3" ht="15.75">
      <c r="A2238" s="136" t="s">
        <v>2484</v>
      </c>
      <c r="B2238" s="134"/>
      <c r="C2238" s="135">
        <v>31829</v>
      </c>
    </row>
    <row r="2239" spans="1:3" ht="15.75">
      <c r="A2239" s="136" t="s">
        <v>2485</v>
      </c>
      <c r="B2239" s="134"/>
      <c r="C2239" s="135">
        <v>20649</v>
      </c>
    </row>
    <row r="2240" spans="1:3" ht="15.75">
      <c r="A2240" s="136" t="s">
        <v>2486</v>
      </c>
      <c r="B2240" s="134"/>
      <c r="C2240" s="135">
        <v>31625</v>
      </c>
    </row>
    <row r="2241" spans="1:3" ht="15.75">
      <c r="A2241" s="136" t="s">
        <v>2487</v>
      </c>
      <c r="B2241" s="134"/>
      <c r="C2241" s="135">
        <v>31625</v>
      </c>
    </row>
    <row r="2242" spans="1:3" ht="15.75">
      <c r="A2242" s="136" t="s">
        <v>2488</v>
      </c>
      <c r="B2242" s="134"/>
      <c r="C2242" s="135">
        <v>51124</v>
      </c>
    </row>
    <row r="2243" spans="1:3" ht="15.75">
      <c r="A2243" s="136" t="s">
        <v>2489</v>
      </c>
      <c r="B2243" s="134"/>
      <c r="C2243" s="135">
        <v>51124</v>
      </c>
    </row>
    <row r="2244" spans="1:3" ht="15.75">
      <c r="A2244" s="136" t="s">
        <v>2490</v>
      </c>
      <c r="B2244" s="134"/>
      <c r="C2244" s="135">
        <v>33872</v>
      </c>
    </row>
    <row r="2245" spans="1:3" ht="15.75">
      <c r="A2245" s="136" t="s">
        <v>2491</v>
      </c>
      <c r="B2245" s="134"/>
      <c r="C2245" s="135">
        <v>33872</v>
      </c>
    </row>
    <row r="2246" spans="1:3" ht="15.75">
      <c r="A2246" s="136" t="s">
        <v>2492</v>
      </c>
      <c r="B2246" s="134"/>
      <c r="C2246" s="135">
        <v>44821</v>
      </c>
    </row>
    <row r="2247" spans="1:3" ht="15.75">
      <c r="A2247" s="136" t="s">
        <v>2493</v>
      </c>
      <c r="B2247" s="134"/>
      <c r="C2247" s="135">
        <v>44821</v>
      </c>
    </row>
    <row r="2248" spans="1:3" ht="15.75">
      <c r="A2248" s="136" t="s">
        <v>2494</v>
      </c>
      <c r="B2248" s="134"/>
      <c r="C2248" s="135">
        <v>28306</v>
      </c>
    </row>
    <row r="2249" spans="1:3" ht="15.75">
      <c r="A2249" s="136" t="s">
        <v>2495</v>
      </c>
      <c r="B2249" s="134"/>
      <c r="C2249" s="135">
        <v>28306</v>
      </c>
    </row>
    <row r="2250" spans="1:3" ht="15.75">
      <c r="A2250" s="136" t="s">
        <v>2496</v>
      </c>
      <c r="B2250" s="134"/>
      <c r="C2250" s="135">
        <v>21185</v>
      </c>
    </row>
    <row r="2251" spans="1:3" ht="15.75">
      <c r="A2251" s="136" t="s">
        <v>2497</v>
      </c>
      <c r="B2251" s="134"/>
      <c r="C2251" s="135">
        <v>39206</v>
      </c>
    </row>
    <row r="2252" spans="1:3" ht="15.75">
      <c r="A2252" s="136" t="s">
        <v>2498</v>
      </c>
      <c r="B2252" s="134"/>
      <c r="C2252" s="135">
        <v>39206</v>
      </c>
    </row>
    <row r="2253" spans="1:3" ht="15.75">
      <c r="A2253" s="136" t="s">
        <v>2499</v>
      </c>
      <c r="B2253" s="134"/>
      <c r="C2253" s="135">
        <v>20649</v>
      </c>
    </row>
    <row r="2254" spans="1:3" ht="15.75">
      <c r="A2254" s="136" t="s">
        <v>2500</v>
      </c>
      <c r="B2254" s="134"/>
      <c r="C2254" s="135">
        <v>40149</v>
      </c>
    </row>
    <row r="2255" spans="1:3" ht="15.75">
      <c r="A2255" s="136" t="s">
        <v>2501</v>
      </c>
      <c r="B2255" s="134"/>
      <c r="C2255" s="135">
        <v>17331</v>
      </c>
    </row>
    <row r="2256" spans="1:3" ht="15.75">
      <c r="A2256" s="136" t="s">
        <v>2502</v>
      </c>
      <c r="B2256" s="134"/>
      <c r="C2256" s="135">
        <v>28230</v>
      </c>
    </row>
    <row r="2257" spans="1:3" ht="15.75">
      <c r="A2257" s="136" t="s">
        <v>2503</v>
      </c>
      <c r="B2257" s="134"/>
      <c r="C2257" s="135">
        <v>49765</v>
      </c>
    </row>
    <row r="2258" spans="1:3" ht="15.75">
      <c r="A2258" s="136" t="s">
        <v>2504</v>
      </c>
      <c r="B2258" s="134"/>
      <c r="C2258" s="135">
        <v>63036</v>
      </c>
    </row>
    <row r="2259" spans="1:3" ht="15.75">
      <c r="A2259" s="136" t="s">
        <v>2505</v>
      </c>
      <c r="B2259" s="134"/>
      <c r="C2259" s="135">
        <v>63036</v>
      </c>
    </row>
    <row r="2260" spans="1:3" ht="15.75">
      <c r="A2260" s="136" t="s">
        <v>2506</v>
      </c>
      <c r="B2260" s="134"/>
      <c r="C2260" s="135">
        <v>59776</v>
      </c>
    </row>
    <row r="2261" spans="1:3" ht="15.75">
      <c r="A2261" s="136" t="s">
        <v>2507</v>
      </c>
      <c r="B2261" s="134"/>
      <c r="C2261" s="135">
        <v>44111</v>
      </c>
    </row>
    <row r="2262" spans="1:3" ht="15.75">
      <c r="A2262" s="136" t="s">
        <v>2508</v>
      </c>
      <c r="B2262" s="134"/>
      <c r="C2262" s="135">
        <v>49765</v>
      </c>
    </row>
    <row r="2263" spans="1:3" ht="15.75">
      <c r="A2263" s="136" t="s">
        <v>2509</v>
      </c>
      <c r="B2263" s="134"/>
      <c r="C2263" s="135">
        <v>44111</v>
      </c>
    </row>
    <row r="2264" spans="1:3" ht="15.75">
      <c r="A2264" s="136" t="s">
        <v>2510</v>
      </c>
      <c r="B2264" s="134"/>
      <c r="C2264" s="135">
        <v>67680</v>
      </c>
    </row>
    <row r="2265" spans="1:3" ht="15.75">
      <c r="A2265" s="136" t="s">
        <v>2511</v>
      </c>
      <c r="B2265" s="134"/>
      <c r="C2265" s="135">
        <v>64420</v>
      </c>
    </row>
    <row r="2266" spans="1:3" ht="15.75">
      <c r="A2266" s="136" t="s">
        <v>2512</v>
      </c>
      <c r="B2266" s="134"/>
      <c r="C2266" s="135">
        <v>64420</v>
      </c>
    </row>
    <row r="2267" spans="1:3" ht="15.75">
      <c r="A2267" s="136" t="s">
        <v>2513</v>
      </c>
      <c r="B2267" s="134"/>
      <c r="C2267" s="135">
        <v>60669</v>
      </c>
    </row>
    <row r="2268" spans="1:3" ht="15.75">
      <c r="A2268" s="136" t="s">
        <v>2514</v>
      </c>
      <c r="B2268" s="134"/>
      <c r="C2268" s="135">
        <v>60669</v>
      </c>
    </row>
    <row r="2269" spans="1:3" ht="15.75">
      <c r="A2269" s="136" t="s">
        <v>2515</v>
      </c>
      <c r="B2269" s="134"/>
      <c r="C2269" s="135">
        <v>57409</v>
      </c>
    </row>
    <row r="2270" spans="1:3" ht="15.75">
      <c r="A2270" s="136" t="s">
        <v>2516</v>
      </c>
      <c r="B2270" s="134"/>
      <c r="C2270" s="135">
        <v>54408</v>
      </c>
    </row>
    <row r="2271" spans="1:3" ht="15.75">
      <c r="A2271" s="136" t="s">
        <v>2517</v>
      </c>
      <c r="B2271" s="134"/>
      <c r="C2271" s="135">
        <v>47399</v>
      </c>
    </row>
    <row r="2272" spans="1:3" ht="15.75">
      <c r="A2272" s="136" t="s">
        <v>2518</v>
      </c>
      <c r="B2272" s="134"/>
      <c r="C2272" s="135">
        <v>66353</v>
      </c>
    </row>
    <row r="2273" spans="1:3" ht="15.75">
      <c r="A2273" s="136" t="s">
        <v>2519</v>
      </c>
      <c r="B2273" s="134"/>
      <c r="C2273" s="135">
        <v>79623</v>
      </c>
    </row>
    <row r="2274" spans="1:3" ht="15.75">
      <c r="A2274" s="136" t="s">
        <v>2520</v>
      </c>
      <c r="B2274" s="134"/>
      <c r="C2274" s="135">
        <v>79623</v>
      </c>
    </row>
    <row r="2275" spans="1:3" ht="15.75">
      <c r="A2275" s="136" t="s">
        <v>2521</v>
      </c>
      <c r="B2275" s="134"/>
      <c r="C2275" s="135">
        <v>76363</v>
      </c>
    </row>
    <row r="2276" spans="1:3" ht="15.75">
      <c r="A2276" s="136" t="s">
        <v>2522</v>
      </c>
      <c r="B2276" s="134"/>
      <c r="C2276" s="135">
        <v>76363</v>
      </c>
    </row>
    <row r="2277" spans="1:3" ht="15.75">
      <c r="A2277" s="136" t="s">
        <v>2523</v>
      </c>
      <c r="B2277" s="134"/>
      <c r="C2277" s="135">
        <v>59141</v>
      </c>
    </row>
    <row r="2278" spans="1:3" ht="15.75">
      <c r="A2278" s="136" t="s">
        <v>2524</v>
      </c>
      <c r="B2278" s="134"/>
      <c r="C2278" s="135">
        <v>72411</v>
      </c>
    </row>
    <row r="2279" spans="1:3" ht="15.75">
      <c r="A2279" s="136" t="s">
        <v>2525</v>
      </c>
      <c r="B2279" s="134"/>
      <c r="C2279" s="135">
        <v>72411</v>
      </c>
    </row>
    <row r="2280" spans="1:3" ht="15.75">
      <c r="A2280" s="136" t="s">
        <v>2526</v>
      </c>
      <c r="B2280" s="134"/>
      <c r="C2280" s="135">
        <v>66353</v>
      </c>
    </row>
    <row r="2281" spans="1:3" ht="15.75">
      <c r="A2281" s="136" t="s">
        <v>2527</v>
      </c>
      <c r="B2281" s="134"/>
      <c r="C2281" s="135">
        <v>59141</v>
      </c>
    </row>
    <row r="2282" spans="1:3" ht="15.75">
      <c r="A2282" s="136" t="s">
        <v>2528</v>
      </c>
      <c r="B2282" s="134"/>
      <c r="C2282" s="135">
        <v>82133</v>
      </c>
    </row>
    <row r="2283" spans="1:3" ht="15.75">
      <c r="A2283" s="136" t="s">
        <v>2529</v>
      </c>
      <c r="B2283" s="134"/>
      <c r="C2283" s="135">
        <v>82133</v>
      </c>
    </row>
    <row r="2284" spans="1:3" ht="15.75">
      <c r="A2284" s="136" t="s">
        <v>2530</v>
      </c>
      <c r="B2284" s="134"/>
      <c r="C2284" s="135">
        <v>82508</v>
      </c>
    </row>
    <row r="2285" spans="1:3" ht="15.75">
      <c r="A2285" s="136" t="s">
        <v>2531</v>
      </c>
      <c r="B2285" s="134"/>
      <c r="C2285" s="135">
        <v>72123</v>
      </c>
    </row>
    <row r="2286" spans="1:3" ht="15.75">
      <c r="A2286" s="136" t="s">
        <v>2532</v>
      </c>
      <c r="B2286" s="134"/>
      <c r="C2286" s="135">
        <v>69238</v>
      </c>
    </row>
    <row r="2287" spans="1:3" ht="15.75">
      <c r="A2287" s="136" t="s">
        <v>2533</v>
      </c>
      <c r="B2287" s="134"/>
      <c r="C2287" s="135">
        <v>111588</v>
      </c>
    </row>
    <row r="2288" spans="1:3" ht="15.75">
      <c r="A2288" s="136" t="s">
        <v>2534</v>
      </c>
      <c r="B2288" s="134"/>
      <c r="C2288" s="135">
        <v>111588</v>
      </c>
    </row>
    <row r="2289" spans="1:3" ht="15.75">
      <c r="A2289" s="136" t="s">
        <v>2535</v>
      </c>
      <c r="B2289" s="134"/>
      <c r="C2289" s="135">
        <v>108329</v>
      </c>
    </row>
    <row r="2290" spans="1:3" ht="15.75">
      <c r="A2290" s="136" t="s">
        <v>2536</v>
      </c>
      <c r="B2290" s="134"/>
      <c r="C2290" s="135">
        <v>82220</v>
      </c>
    </row>
    <row r="2291" spans="1:3" ht="15.75">
      <c r="A2291" s="136" t="s">
        <v>2537</v>
      </c>
      <c r="B2291" s="134"/>
      <c r="C2291" s="135">
        <v>95490</v>
      </c>
    </row>
    <row r="2292" spans="1:3" ht="15.75">
      <c r="A2292" s="136" t="s">
        <v>2538</v>
      </c>
      <c r="B2292" s="134"/>
      <c r="C2292" s="135">
        <v>95490</v>
      </c>
    </row>
    <row r="2293" spans="1:3" ht="15.75">
      <c r="A2293" s="136" t="s">
        <v>2539</v>
      </c>
      <c r="B2293" s="134"/>
      <c r="C2293" s="135">
        <v>92230</v>
      </c>
    </row>
    <row r="2294" spans="1:3" ht="15.75">
      <c r="A2294" s="136" t="s">
        <v>2540</v>
      </c>
      <c r="B2294" s="134"/>
      <c r="C2294" s="135">
        <v>98317</v>
      </c>
    </row>
    <row r="2295" spans="1:3" ht="15.75">
      <c r="A2295" s="136" t="s">
        <v>2541</v>
      </c>
      <c r="B2295" s="134"/>
      <c r="C2295" s="135">
        <v>82220</v>
      </c>
    </row>
    <row r="2296" spans="1:3" ht="15.75">
      <c r="A2296" s="136" t="s">
        <v>2542</v>
      </c>
      <c r="B2296" s="134"/>
      <c r="C2296" s="135">
        <v>113117</v>
      </c>
    </row>
    <row r="2297" spans="1:3" ht="15.75">
      <c r="A2297" s="136" t="s">
        <v>2543</v>
      </c>
      <c r="B2297" s="134"/>
      <c r="C2297" s="135">
        <v>113117</v>
      </c>
    </row>
    <row r="2298" spans="1:3" ht="15.75">
      <c r="A2298" s="136" t="s">
        <v>2544</v>
      </c>
      <c r="B2298" s="134"/>
      <c r="C2298" s="135">
        <v>86980</v>
      </c>
    </row>
    <row r="2299" spans="1:3" ht="15.75">
      <c r="A2299" s="136" t="s">
        <v>2545</v>
      </c>
      <c r="B2299" s="134"/>
      <c r="C2299" s="135">
        <v>100251</v>
      </c>
    </row>
    <row r="2300" spans="1:3" ht="15.75">
      <c r="A2300" s="136" t="s">
        <v>2546</v>
      </c>
      <c r="B2300" s="134"/>
      <c r="C2300" s="135">
        <v>100251</v>
      </c>
    </row>
    <row r="2301" spans="1:3" ht="15.75">
      <c r="A2301" s="136" t="s">
        <v>2547</v>
      </c>
      <c r="B2301" s="134"/>
      <c r="C2301" s="135">
        <v>96991</v>
      </c>
    </row>
    <row r="2302" spans="1:3" ht="15.75">
      <c r="A2302" s="136" t="s">
        <v>2548</v>
      </c>
      <c r="B2302" s="134"/>
      <c r="C2302" s="135">
        <v>99847</v>
      </c>
    </row>
    <row r="2303" spans="1:3" ht="15.75">
      <c r="A2303" s="136" t="s">
        <v>2549</v>
      </c>
      <c r="B2303" s="134"/>
      <c r="C2303" s="135">
        <v>86980</v>
      </c>
    </row>
    <row r="2304" spans="1:3" ht="15.75">
      <c r="A2304" s="136" t="s">
        <v>2550</v>
      </c>
      <c r="B2304" s="134"/>
      <c r="C2304" s="135">
        <v>132822</v>
      </c>
    </row>
    <row r="2305" spans="1:3" ht="15.75">
      <c r="A2305" s="136" t="s">
        <v>2551</v>
      </c>
      <c r="B2305" s="134"/>
      <c r="C2305" s="135">
        <v>146092</v>
      </c>
    </row>
    <row r="2306" spans="1:3" ht="15.75">
      <c r="A2306" s="136" t="s">
        <v>2552</v>
      </c>
      <c r="B2306" s="134"/>
      <c r="C2306" s="135">
        <v>146092</v>
      </c>
    </row>
    <row r="2307" spans="1:3" ht="15.75">
      <c r="A2307" s="136" t="s">
        <v>2553</v>
      </c>
      <c r="B2307" s="134"/>
      <c r="C2307" s="135">
        <v>120387</v>
      </c>
    </row>
    <row r="2308" spans="1:3" ht="15.75">
      <c r="A2308" s="136" t="s">
        <v>2554</v>
      </c>
      <c r="B2308" s="134"/>
      <c r="C2308" s="135">
        <v>133659</v>
      </c>
    </row>
    <row r="2309" spans="1:3" ht="15.75">
      <c r="A2309" s="136" t="s">
        <v>2555</v>
      </c>
      <c r="B2309" s="134"/>
      <c r="C2309" s="135">
        <v>133659</v>
      </c>
    </row>
    <row r="2310" spans="1:3" ht="15.75">
      <c r="A2310" s="136" t="s">
        <v>2556</v>
      </c>
      <c r="B2310" s="134"/>
      <c r="C2310" s="135">
        <v>132822</v>
      </c>
    </row>
    <row r="2311" spans="1:3" ht="15.75">
      <c r="A2311" s="136" t="s">
        <v>2557</v>
      </c>
      <c r="B2311" s="134"/>
      <c r="C2311" s="135">
        <v>120387</v>
      </c>
    </row>
    <row r="2312" spans="1:3" ht="15.75">
      <c r="A2312" s="136" t="s">
        <v>2558</v>
      </c>
      <c r="B2312" s="134"/>
      <c r="C2312" s="135">
        <v>148371</v>
      </c>
    </row>
    <row r="2313" spans="1:3" ht="15.75">
      <c r="A2313" s="136" t="s">
        <v>2559</v>
      </c>
      <c r="B2313" s="134"/>
      <c r="C2313" s="135">
        <v>161642</v>
      </c>
    </row>
    <row r="2314" spans="1:3" ht="15.75">
      <c r="A2314" s="136" t="s">
        <v>2560</v>
      </c>
      <c r="B2314" s="134"/>
      <c r="C2314" s="135">
        <v>161642</v>
      </c>
    </row>
    <row r="2315" spans="1:3" ht="15.75">
      <c r="A2315" s="136" t="s">
        <v>2561</v>
      </c>
      <c r="B2315" s="134"/>
      <c r="C2315" s="135">
        <v>134955</v>
      </c>
    </row>
    <row r="2316" spans="1:3" ht="15.75">
      <c r="A2316" s="136" t="s">
        <v>2562</v>
      </c>
      <c r="B2316" s="134"/>
      <c r="C2316" s="135">
        <v>148226</v>
      </c>
    </row>
    <row r="2317" spans="1:3" ht="15.75">
      <c r="A2317" s="136" t="s">
        <v>2563</v>
      </c>
      <c r="B2317" s="134"/>
      <c r="C2317" s="135">
        <v>148226</v>
      </c>
    </row>
    <row r="2318" spans="1:3" ht="15.75">
      <c r="A2318" s="136" t="s">
        <v>2564</v>
      </c>
      <c r="B2318" s="134"/>
      <c r="C2318" s="135">
        <v>148371</v>
      </c>
    </row>
    <row r="2319" spans="1:3" ht="15.75">
      <c r="A2319" s="136" t="s">
        <v>2565</v>
      </c>
      <c r="B2319" s="134"/>
      <c r="C2319" s="135">
        <v>134955</v>
      </c>
    </row>
    <row r="2320" spans="1:3" ht="15.75">
      <c r="A2320" s="136" t="s">
        <v>2566</v>
      </c>
      <c r="B2320" s="134"/>
      <c r="C2320" s="135">
        <v>153564</v>
      </c>
    </row>
    <row r="2321" spans="1:3" ht="15.75">
      <c r="A2321" s="136" t="s">
        <v>2567</v>
      </c>
      <c r="B2321" s="134"/>
      <c r="C2321" s="135">
        <v>166834</v>
      </c>
    </row>
    <row r="2322" spans="1:3" ht="15.75">
      <c r="A2322" s="136" t="s">
        <v>2568</v>
      </c>
      <c r="B2322" s="134"/>
      <c r="C2322" s="135">
        <v>166834</v>
      </c>
    </row>
    <row r="2323" spans="1:3" ht="15.75">
      <c r="A2323" s="136" t="s">
        <v>2569</v>
      </c>
      <c r="B2323" s="134"/>
      <c r="C2323" s="135">
        <v>140610</v>
      </c>
    </row>
    <row r="2324" spans="1:3" ht="15.75">
      <c r="A2324" s="136" t="s">
        <v>2570</v>
      </c>
      <c r="B2324" s="134"/>
      <c r="C2324" s="135">
        <v>153881</v>
      </c>
    </row>
    <row r="2325" spans="1:3" ht="15.75">
      <c r="A2325" s="136" t="s">
        <v>2571</v>
      </c>
      <c r="B2325" s="134"/>
      <c r="C2325" s="135">
        <v>153881</v>
      </c>
    </row>
    <row r="2326" spans="1:3" ht="15.75">
      <c r="A2326" s="136" t="s">
        <v>2572</v>
      </c>
      <c r="B2326" s="134"/>
      <c r="C2326" s="135">
        <v>153564</v>
      </c>
    </row>
    <row r="2327" spans="1:3" ht="15.75">
      <c r="A2327" s="136" t="s">
        <v>2573</v>
      </c>
      <c r="B2327" s="134"/>
      <c r="C2327" s="135">
        <v>140610</v>
      </c>
    </row>
    <row r="2328" spans="1:3" ht="15.75">
      <c r="A2328" s="136" t="s">
        <v>2574</v>
      </c>
      <c r="B2328" s="134"/>
      <c r="C2328" s="135">
        <v>93149</v>
      </c>
    </row>
    <row r="2329" spans="1:3" ht="15.75">
      <c r="A2329" s="136" t="s">
        <v>2575</v>
      </c>
      <c r="B2329" s="134"/>
      <c r="C2329" s="135">
        <v>44700</v>
      </c>
    </row>
    <row r="2330" spans="1:3" ht="15.75">
      <c r="A2330" s="136" t="s">
        <v>2576</v>
      </c>
      <c r="B2330" s="134"/>
      <c r="C2330" s="135">
        <v>57705</v>
      </c>
    </row>
    <row r="2331" spans="1:3" ht="15.75">
      <c r="A2331" s="136" t="s">
        <v>2577</v>
      </c>
      <c r="B2331" s="134"/>
      <c r="C2331" s="135">
        <v>57705</v>
      </c>
    </row>
    <row r="2332" spans="1:3" ht="15.75">
      <c r="A2332" s="136" t="s">
        <v>2578</v>
      </c>
      <c r="B2332" s="134"/>
      <c r="C2332" s="135">
        <v>80900</v>
      </c>
    </row>
    <row r="2333" spans="1:3" ht="15.75">
      <c r="A2333" s="136" t="s">
        <v>2579</v>
      </c>
      <c r="B2333" s="134"/>
      <c r="C2333" s="135">
        <v>80900</v>
      </c>
    </row>
    <row r="2334" spans="1:3" ht="15.75">
      <c r="A2334" s="136" t="s">
        <v>2580</v>
      </c>
      <c r="B2334" s="134"/>
      <c r="C2334" s="135">
        <v>77847</v>
      </c>
    </row>
    <row r="2335" spans="1:3" ht="15.75">
      <c r="A2335" s="136" t="s">
        <v>2581</v>
      </c>
      <c r="B2335" s="134"/>
      <c r="C2335" s="135">
        <v>39830</v>
      </c>
    </row>
    <row r="2336" spans="1:3" ht="15.75">
      <c r="A2336" s="136" t="s">
        <v>2582</v>
      </c>
      <c r="B2336" s="134"/>
      <c r="C2336" s="135">
        <v>52835</v>
      </c>
    </row>
    <row r="2337" spans="1:3" ht="15.75">
      <c r="A2337" s="136" t="s">
        <v>2583</v>
      </c>
      <c r="B2337" s="134"/>
      <c r="C2337" s="135">
        <v>52835</v>
      </c>
    </row>
    <row r="2338" spans="1:3" ht="15.75">
      <c r="A2338" s="136" t="s">
        <v>2584</v>
      </c>
      <c r="B2338" s="134"/>
      <c r="C2338" s="135">
        <v>49810</v>
      </c>
    </row>
    <row r="2339" spans="1:3" ht="15.75">
      <c r="A2339" s="136" t="s">
        <v>2585</v>
      </c>
      <c r="B2339" s="134"/>
      <c r="C2339" s="135">
        <v>52078</v>
      </c>
    </row>
    <row r="2340" spans="1:3" ht="15.75">
      <c r="A2340" s="136" t="s">
        <v>2586</v>
      </c>
      <c r="B2340" s="134"/>
      <c r="C2340" s="135">
        <v>65083</v>
      </c>
    </row>
    <row r="2341" spans="1:3" ht="15.75">
      <c r="A2341" s="136" t="s">
        <v>2587</v>
      </c>
      <c r="B2341" s="134"/>
      <c r="C2341" s="135">
        <v>65083</v>
      </c>
    </row>
    <row r="2342" spans="1:3" ht="15.75">
      <c r="A2342" s="136" t="s">
        <v>2588</v>
      </c>
      <c r="B2342" s="134"/>
      <c r="C2342" s="135">
        <v>44700</v>
      </c>
    </row>
    <row r="2343" spans="1:3" ht="15.75">
      <c r="A2343" s="136" t="s">
        <v>2589</v>
      </c>
      <c r="B2343" s="134"/>
      <c r="C2343" s="135">
        <v>67897</v>
      </c>
    </row>
    <row r="2344" spans="1:3" ht="15.75">
      <c r="A2344" s="136" t="s">
        <v>2590</v>
      </c>
      <c r="B2344" s="134"/>
      <c r="C2344" s="135">
        <v>39830</v>
      </c>
    </row>
    <row r="2345" spans="1:3" ht="15.75">
      <c r="A2345" s="136" t="s">
        <v>2591</v>
      </c>
      <c r="B2345" s="134"/>
      <c r="C2345" s="135">
        <v>52078</v>
      </c>
    </row>
    <row r="2346" spans="1:3" ht="15.75">
      <c r="A2346" s="136" t="s">
        <v>2592</v>
      </c>
      <c r="B2346" s="134"/>
      <c r="C2346" s="135">
        <v>72584</v>
      </c>
    </row>
    <row r="2347" spans="1:3" ht="15.75">
      <c r="A2347" s="136" t="s">
        <v>2593</v>
      </c>
      <c r="B2347" s="134"/>
      <c r="C2347" s="135">
        <v>85104</v>
      </c>
    </row>
    <row r="2348" spans="1:3" ht="15.75">
      <c r="A2348" s="136" t="s">
        <v>2594</v>
      </c>
      <c r="B2348" s="134"/>
      <c r="C2348" s="135">
        <v>85104</v>
      </c>
    </row>
    <row r="2349" spans="1:3" ht="15.75">
      <c r="A2349" s="136" t="s">
        <v>2595</v>
      </c>
      <c r="B2349" s="134"/>
      <c r="C2349" s="135">
        <v>46604</v>
      </c>
    </row>
    <row r="2350" spans="1:3" ht="15.75">
      <c r="A2350" s="136" t="s">
        <v>2596</v>
      </c>
      <c r="B2350" s="134"/>
      <c r="C2350" s="135">
        <v>59609</v>
      </c>
    </row>
    <row r="2351" spans="1:3" ht="15.75">
      <c r="A2351" s="136" t="s">
        <v>2597</v>
      </c>
      <c r="B2351" s="134"/>
      <c r="C2351" s="135">
        <v>59609</v>
      </c>
    </row>
    <row r="2352" spans="1:3" ht="15.75">
      <c r="A2352" s="136" t="s">
        <v>2598</v>
      </c>
      <c r="B2352" s="134"/>
      <c r="C2352" s="135">
        <v>82867</v>
      </c>
    </row>
    <row r="2353" spans="1:3" ht="15.75">
      <c r="A2353" s="136" t="s">
        <v>2599</v>
      </c>
      <c r="B2353" s="134"/>
      <c r="C2353" s="135">
        <v>82867</v>
      </c>
    </row>
    <row r="2354" spans="1:3" ht="15.75">
      <c r="A2354" s="136" t="s">
        <v>2600</v>
      </c>
      <c r="B2354" s="134"/>
      <c r="C2354" s="135">
        <v>41555</v>
      </c>
    </row>
    <row r="2355" spans="1:3" ht="15.75">
      <c r="A2355" s="136" t="s">
        <v>2601</v>
      </c>
      <c r="B2355" s="134"/>
      <c r="C2355" s="135">
        <v>54559</v>
      </c>
    </row>
    <row r="2356" spans="1:3" ht="15.75">
      <c r="A2356" s="136" t="s">
        <v>2602</v>
      </c>
      <c r="B2356" s="134"/>
      <c r="C2356" s="135">
        <v>54559</v>
      </c>
    </row>
    <row r="2357" spans="1:3" ht="15.75">
      <c r="A2357" s="136" t="s">
        <v>2603</v>
      </c>
      <c r="B2357" s="134"/>
      <c r="C2357" s="135">
        <v>66807</v>
      </c>
    </row>
    <row r="2358" spans="1:3" ht="15.75">
      <c r="A2358" s="136" t="s">
        <v>2604</v>
      </c>
      <c r="B2358" s="134"/>
      <c r="C2358" s="135">
        <v>66807</v>
      </c>
    </row>
    <row r="2359" spans="1:3" ht="15.75">
      <c r="A2359" s="136" t="s">
        <v>2605</v>
      </c>
      <c r="B2359" s="134"/>
      <c r="C2359" s="135">
        <v>46604</v>
      </c>
    </row>
    <row r="2360" spans="1:3" ht="15.75">
      <c r="A2360" s="136" t="s">
        <v>2606</v>
      </c>
      <c r="B2360" s="134"/>
      <c r="C2360" s="135">
        <v>69862</v>
      </c>
    </row>
    <row r="2361" spans="1:3" ht="15.75">
      <c r="A2361" s="136" t="s">
        <v>2607</v>
      </c>
      <c r="B2361" s="134"/>
      <c r="C2361" s="135">
        <v>41555</v>
      </c>
    </row>
    <row r="2362" spans="1:3" ht="15.75">
      <c r="A2362" s="136" t="s">
        <v>2608</v>
      </c>
      <c r="B2362" s="134"/>
      <c r="C2362" s="135">
        <v>53803</v>
      </c>
    </row>
    <row r="2363" spans="1:3" ht="15.75">
      <c r="A2363" s="136" t="s">
        <v>2609</v>
      </c>
      <c r="B2363" s="134"/>
      <c r="C2363" s="135">
        <v>49962</v>
      </c>
    </row>
    <row r="2364" spans="1:3" ht="15.75">
      <c r="A2364" s="136" t="s">
        <v>2610</v>
      </c>
      <c r="B2364" s="134"/>
      <c r="C2364" s="135">
        <v>92242</v>
      </c>
    </row>
    <row r="2365" spans="1:3" ht="15.75">
      <c r="A2365" s="136" t="s">
        <v>2611</v>
      </c>
      <c r="B2365" s="134"/>
      <c r="C2365" s="135">
        <v>92242</v>
      </c>
    </row>
    <row r="2366" spans="1:3" ht="15.75">
      <c r="A2366" s="136" t="s">
        <v>2612</v>
      </c>
      <c r="B2366" s="134"/>
      <c r="C2366" s="135">
        <v>102222</v>
      </c>
    </row>
    <row r="2367" spans="1:3" ht="15.75">
      <c r="A2367" s="136" t="s">
        <v>2613</v>
      </c>
      <c r="B2367" s="134"/>
      <c r="C2367" s="135">
        <v>53198</v>
      </c>
    </row>
    <row r="2368" spans="1:3" ht="15.75">
      <c r="A2368" s="136" t="s">
        <v>2614</v>
      </c>
      <c r="B2368" s="134"/>
      <c r="C2368" s="135">
        <v>66203</v>
      </c>
    </row>
    <row r="2369" spans="1:3" ht="15.75">
      <c r="A2369" s="136" t="s">
        <v>2615</v>
      </c>
      <c r="B2369" s="134"/>
      <c r="C2369" s="135">
        <v>66203</v>
      </c>
    </row>
    <row r="2370" spans="1:3" ht="15.75">
      <c r="A2370" s="136" t="s">
        <v>2616</v>
      </c>
      <c r="B2370" s="134"/>
      <c r="C2370" s="135">
        <v>89944</v>
      </c>
    </row>
    <row r="2371" spans="1:3" ht="15.75">
      <c r="A2371" s="136" t="s">
        <v>2617</v>
      </c>
      <c r="B2371" s="134"/>
      <c r="C2371" s="135">
        <v>89944</v>
      </c>
    </row>
    <row r="2372" spans="1:3" ht="15.75">
      <c r="A2372" s="136" t="s">
        <v>2618</v>
      </c>
      <c r="B2372" s="134"/>
      <c r="C2372" s="135">
        <v>86919</v>
      </c>
    </row>
    <row r="2373" spans="1:3" ht="15.75">
      <c r="A2373" s="136" t="s">
        <v>2619</v>
      </c>
      <c r="B2373" s="134"/>
      <c r="C2373" s="135">
        <v>47330</v>
      </c>
    </row>
    <row r="2374" spans="1:3" ht="15.75">
      <c r="A2374" s="136" t="s">
        <v>2620</v>
      </c>
      <c r="B2374" s="134"/>
      <c r="C2374" s="135">
        <v>60335</v>
      </c>
    </row>
    <row r="2375" spans="1:3" ht="15.75">
      <c r="A2375" s="136" t="s">
        <v>2621</v>
      </c>
      <c r="B2375" s="134"/>
      <c r="C2375" s="135">
        <v>60335</v>
      </c>
    </row>
    <row r="2376" spans="1:3" ht="15.75">
      <c r="A2376" s="136" t="s">
        <v>2622</v>
      </c>
      <c r="B2376" s="134"/>
      <c r="C2376" s="135">
        <v>57251</v>
      </c>
    </row>
    <row r="2377" spans="1:3" ht="15.75">
      <c r="A2377" s="136" t="s">
        <v>2623</v>
      </c>
      <c r="B2377" s="134"/>
      <c r="C2377" s="135">
        <v>78179</v>
      </c>
    </row>
    <row r="2378" spans="1:3" ht="15.75">
      <c r="A2378" s="136" t="s">
        <v>2624</v>
      </c>
      <c r="B2378" s="134"/>
      <c r="C2378" s="135">
        <v>60063</v>
      </c>
    </row>
    <row r="2379" spans="1:3" ht="15.75">
      <c r="A2379" s="136" t="s">
        <v>2625</v>
      </c>
      <c r="B2379" s="134"/>
      <c r="C2379" s="135">
        <v>73067</v>
      </c>
    </row>
    <row r="2380" spans="1:3" ht="15.75">
      <c r="A2380" s="136" t="s">
        <v>2626</v>
      </c>
      <c r="B2380" s="134"/>
      <c r="C2380" s="135">
        <v>73067</v>
      </c>
    </row>
    <row r="2381" spans="1:3" ht="15.75">
      <c r="A2381" s="136" t="s">
        <v>2627</v>
      </c>
      <c r="B2381" s="134"/>
      <c r="C2381" s="135">
        <v>53198</v>
      </c>
    </row>
    <row r="2382" spans="1:3" ht="15.75">
      <c r="A2382" s="136" t="s">
        <v>2628</v>
      </c>
      <c r="B2382" s="134"/>
      <c r="C2382" s="135">
        <v>76939</v>
      </c>
    </row>
    <row r="2383" spans="1:3" ht="15.75">
      <c r="A2383" s="136" t="s">
        <v>2629</v>
      </c>
      <c r="B2383" s="134"/>
      <c r="C2383" s="135">
        <v>47330</v>
      </c>
    </row>
    <row r="2384" spans="1:3" ht="15.75">
      <c r="A2384" s="136" t="s">
        <v>2630</v>
      </c>
      <c r="B2384" s="134"/>
      <c r="C2384" s="135">
        <v>60063</v>
      </c>
    </row>
    <row r="2385" spans="1:3" ht="15.75">
      <c r="A2385" s="136" t="s">
        <v>2631</v>
      </c>
      <c r="B2385" s="134"/>
      <c r="C2385" s="135">
        <v>80931</v>
      </c>
    </row>
    <row r="2386" spans="1:3" ht="15.75">
      <c r="A2386" s="136" t="s">
        <v>2632</v>
      </c>
      <c r="B2386" s="134"/>
      <c r="C2386" s="135">
        <v>96719</v>
      </c>
    </row>
    <row r="2387" spans="1:3" ht="15.75">
      <c r="A2387" s="136" t="s">
        <v>2633</v>
      </c>
      <c r="B2387" s="134"/>
      <c r="C2387" s="135">
        <v>96719</v>
      </c>
    </row>
    <row r="2388" spans="1:3" ht="15.75">
      <c r="A2388" s="136" t="s">
        <v>2634</v>
      </c>
      <c r="B2388" s="134"/>
      <c r="C2388" s="135">
        <v>54075</v>
      </c>
    </row>
    <row r="2389" spans="1:3" ht="15.75">
      <c r="A2389" s="136" t="s">
        <v>2635</v>
      </c>
      <c r="B2389" s="134"/>
      <c r="C2389" s="135">
        <v>67081</v>
      </c>
    </row>
    <row r="2390" spans="1:3" ht="15.75">
      <c r="A2390" s="136" t="s">
        <v>2636</v>
      </c>
      <c r="B2390" s="134"/>
      <c r="C2390" s="135">
        <v>67081</v>
      </c>
    </row>
    <row r="2391" spans="1:3" ht="15.75">
      <c r="A2391" s="136" t="s">
        <v>2637</v>
      </c>
      <c r="B2391" s="134"/>
      <c r="C2391" s="135">
        <v>90821</v>
      </c>
    </row>
    <row r="2392" spans="1:3" ht="15.75">
      <c r="A2392" s="136" t="s">
        <v>2638</v>
      </c>
      <c r="B2392" s="134"/>
      <c r="C2392" s="135">
        <v>90821</v>
      </c>
    </row>
    <row r="2393" spans="1:3" ht="15.75">
      <c r="A2393" s="136" t="s">
        <v>2639</v>
      </c>
      <c r="B2393" s="134"/>
      <c r="C2393" s="135">
        <v>48692</v>
      </c>
    </row>
    <row r="2394" spans="1:3" ht="15.75">
      <c r="A2394" s="136" t="s">
        <v>2640</v>
      </c>
      <c r="B2394" s="134"/>
      <c r="C2394" s="135">
        <v>61697</v>
      </c>
    </row>
    <row r="2395" spans="1:3" ht="15.75">
      <c r="A2395" s="136" t="s">
        <v>2641</v>
      </c>
      <c r="B2395" s="134"/>
      <c r="C2395" s="135">
        <v>61697</v>
      </c>
    </row>
    <row r="2396" spans="1:3" ht="15.75">
      <c r="A2396" s="136" t="s">
        <v>2642</v>
      </c>
      <c r="B2396" s="134"/>
      <c r="C2396" s="135">
        <v>58642</v>
      </c>
    </row>
    <row r="2397" spans="1:3" ht="15.75">
      <c r="A2397" s="136" t="s">
        <v>2643</v>
      </c>
      <c r="B2397" s="134"/>
      <c r="C2397" s="135">
        <v>79540</v>
      </c>
    </row>
    <row r="2398" spans="1:3" ht="15.75">
      <c r="A2398" s="136" t="s">
        <v>2644</v>
      </c>
      <c r="B2398" s="134"/>
      <c r="C2398" s="135">
        <v>61454</v>
      </c>
    </row>
    <row r="2399" spans="1:3" ht="15.75">
      <c r="A2399" s="136" t="s">
        <v>2645</v>
      </c>
      <c r="B2399" s="134"/>
      <c r="C2399" s="135">
        <v>74459</v>
      </c>
    </row>
    <row r="2400" spans="1:3" ht="15.75">
      <c r="A2400" s="136" t="s">
        <v>2646</v>
      </c>
      <c r="B2400" s="134"/>
      <c r="C2400" s="135">
        <v>74459</v>
      </c>
    </row>
    <row r="2401" spans="1:3" ht="15.75">
      <c r="A2401" s="136" t="s">
        <v>2647</v>
      </c>
      <c r="B2401" s="134"/>
      <c r="C2401" s="135">
        <v>92302</v>
      </c>
    </row>
    <row r="2402" spans="1:3" ht="15.75">
      <c r="A2402" s="136" t="s">
        <v>2648</v>
      </c>
      <c r="B2402" s="134"/>
      <c r="C2402" s="135">
        <v>54075</v>
      </c>
    </row>
    <row r="2403" spans="1:3" ht="15.75">
      <c r="A2403" s="136" t="s">
        <v>2649</v>
      </c>
      <c r="B2403" s="134"/>
      <c r="C2403" s="135">
        <v>77816</v>
      </c>
    </row>
    <row r="2404" spans="1:3" ht="15.75">
      <c r="A2404" s="136" t="s">
        <v>2650</v>
      </c>
      <c r="B2404" s="134"/>
      <c r="C2404" s="135">
        <v>48692</v>
      </c>
    </row>
    <row r="2405" spans="1:3" ht="15.75">
      <c r="A2405" s="136" t="s">
        <v>2651</v>
      </c>
      <c r="B2405" s="134"/>
      <c r="C2405" s="135">
        <v>61454</v>
      </c>
    </row>
    <row r="2406" spans="1:3" ht="15.75">
      <c r="A2406" s="136" t="s">
        <v>2652</v>
      </c>
      <c r="B2406" s="134"/>
      <c r="C2406" s="135">
        <v>106275</v>
      </c>
    </row>
    <row r="2407" spans="1:3" ht="15.75">
      <c r="A2407" s="136" t="s">
        <v>2653</v>
      </c>
      <c r="B2407" s="134"/>
      <c r="C2407" s="135">
        <v>106275</v>
      </c>
    </row>
    <row r="2408" spans="1:3" ht="15.75">
      <c r="A2408" s="136" t="s">
        <v>2654</v>
      </c>
      <c r="B2408" s="134"/>
      <c r="C2408" s="135">
        <v>116256</v>
      </c>
    </row>
    <row r="2409" spans="1:3" ht="15.75">
      <c r="A2409" s="136" t="s">
        <v>2655</v>
      </c>
      <c r="B2409" s="134"/>
      <c r="C2409" s="135">
        <v>63632</v>
      </c>
    </row>
    <row r="2410" spans="1:3" ht="15.75">
      <c r="A2410" s="136" t="s">
        <v>2656</v>
      </c>
      <c r="B2410" s="134"/>
      <c r="C2410" s="135">
        <v>76636</v>
      </c>
    </row>
    <row r="2411" spans="1:3" ht="15.75">
      <c r="A2411" s="136" t="s">
        <v>2657</v>
      </c>
      <c r="B2411" s="134"/>
      <c r="C2411" s="135">
        <v>76636</v>
      </c>
    </row>
    <row r="2412" spans="1:3" ht="15.75">
      <c r="A2412" s="136" t="s">
        <v>2658</v>
      </c>
      <c r="B2412" s="134"/>
      <c r="C2412" s="135">
        <v>73612</v>
      </c>
    </row>
    <row r="2413" spans="1:3" ht="15.75">
      <c r="A2413" s="136" t="s">
        <v>2659</v>
      </c>
      <c r="B2413" s="134"/>
      <c r="C2413" s="135">
        <v>101860</v>
      </c>
    </row>
    <row r="2414" spans="1:3" ht="15.75">
      <c r="A2414" s="136" t="s">
        <v>2660</v>
      </c>
      <c r="B2414" s="134"/>
      <c r="C2414" s="135">
        <v>101860</v>
      </c>
    </row>
    <row r="2415" spans="1:3" ht="15.75">
      <c r="A2415" s="136" t="s">
        <v>2661</v>
      </c>
      <c r="B2415" s="134"/>
      <c r="C2415" s="135">
        <v>51776</v>
      </c>
    </row>
    <row r="2416" spans="1:3" ht="15.75">
      <c r="A2416" s="136" t="s">
        <v>2662</v>
      </c>
      <c r="B2416" s="134"/>
      <c r="C2416" s="135">
        <v>64781</v>
      </c>
    </row>
    <row r="2417" spans="1:3" ht="15.75">
      <c r="A2417" s="136" t="s">
        <v>2663</v>
      </c>
      <c r="B2417" s="134"/>
      <c r="C2417" s="135">
        <v>64781</v>
      </c>
    </row>
    <row r="2418" spans="1:3" ht="15.75">
      <c r="A2418" s="136" t="s">
        <v>2664</v>
      </c>
      <c r="B2418" s="134"/>
      <c r="C2418" s="135">
        <v>61787</v>
      </c>
    </row>
    <row r="2419" spans="1:3" ht="15.75">
      <c r="A2419" s="136" t="s">
        <v>2665</v>
      </c>
      <c r="B2419" s="134"/>
      <c r="C2419" s="135">
        <v>83018</v>
      </c>
    </row>
    <row r="2420" spans="1:3" ht="15.75">
      <c r="A2420" s="136" t="s">
        <v>2666</v>
      </c>
      <c r="B2420" s="134"/>
      <c r="C2420" s="135">
        <v>65688</v>
      </c>
    </row>
    <row r="2421" spans="1:3" ht="15.75">
      <c r="A2421" s="136" t="s">
        <v>2667</v>
      </c>
      <c r="B2421" s="134"/>
      <c r="C2421" s="135">
        <v>78692</v>
      </c>
    </row>
    <row r="2422" spans="1:3" ht="15.75">
      <c r="A2422" s="136" t="s">
        <v>2668</v>
      </c>
      <c r="B2422" s="134"/>
      <c r="C2422" s="135">
        <v>78692</v>
      </c>
    </row>
    <row r="2423" spans="1:3" ht="15.75">
      <c r="A2423" s="136" t="s">
        <v>2669</v>
      </c>
      <c r="B2423" s="134"/>
      <c r="C2423" s="135">
        <v>63632</v>
      </c>
    </row>
    <row r="2424" spans="1:3" ht="15.75">
      <c r="A2424" s="136" t="s">
        <v>2670</v>
      </c>
      <c r="B2424" s="134"/>
      <c r="C2424" s="135">
        <v>88855</v>
      </c>
    </row>
    <row r="2425" spans="1:3" ht="15.75">
      <c r="A2425" s="136" t="s">
        <v>2671</v>
      </c>
      <c r="B2425" s="134"/>
      <c r="C2425" s="135">
        <v>51776</v>
      </c>
    </row>
    <row r="2426" spans="1:3" ht="15.75">
      <c r="A2426" s="136" t="s">
        <v>2672</v>
      </c>
      <c r="B2426" s="134"/>
      <c r="C2426" s="135">
        <v>65688</v>
      </c>
    </row>
    <row r="2427" spans="1:3" ht="15.75">
      <c r="A2427" s="136" t="s">
        <v>2673</v>
      </c>
      <c r="B2427" s="134"/>
      <c r="C2427" s="135">
        <v>123333</v>
      </c>
    </row>
    <row r="2428" spans="1:3" ht="15.75">
      <c r="A2428" s="136" t="s">
        <v>2674</v>
      </c>
      <c r="B2428" s="134"/>
      <c r="C2428" s="135">
        <v>123333</v>
      </c>
    </row>
    <row r="2429" spans="1:3" ht="15.75">
      <c r="A2429" s="136" t="s">
        <v>2675</v>
      </c>
      <c r="B2429" s="134"/>
      <c r="C2429" s="135">
        <v>133281</v>
      </c>
    </row>
    <row r="2430" spans="1:3" ht="15.75">
      <c r="A2430" s="136" t="s">
        <v>2676</v>
      </c>
      <c r="B2430" s="134"/>
      <c r="C2430" s="135">
        <v>68652</v>
      </c>
    </row>
    <row r="2431" spans="1:3" ht="15.75">
      <c r="A2431" s="136" t="s">
        <v>2677</v>
      </c>
      <c r="B2431" s="134"/>
      <c r="C2431" s="135">
        <v>81657</v>
      </c>
    </row>
    <row r="2432" spans="1:3" ht="15.75">
      <c r="A2432" s="136" t="s">
        <v>2678</v>
      </c>
      <c r="B2432" s="134"/>
      <c r="C2432" s="135">
        <v>81657</v>
      </c>
    </row>
    <row r="2433" spans="1:3" ht="15.75">
      <c r="A2433" s="136" t="s">
        <v>2679</v>
      </c>
      <c r="B2433" s="134"/>
      <c r="C2433" s="135">
        <v>106910</v>
      </c>
    </row>
    <row r="2434" spans="1:3" ht="15.75">
      <c r="A2434" s="136" t="s">
        <v>2680</v>
      </c>
      <c r="B2434" s="134"/>
      <c r="C2434" s="135">
        <v>106910</v>
      </c>
    </row>
    <row r="2435" spans="1:3" ht="15.75">
      <c r="A2435" s="136" t="s">
        <v>2681</v>
      </c>
      <c r="B2435" s="134"/>
      <c r="C2435" s="135">
        <v>101768</v>
      </c>
    </row>
    <row r="2436" spans="1:3" ht="15.75">
      <c r="A2436" s="136" t="s">
        <v>2682</v>
      </c>
      <c r="B2436" s="134"/>
      <c r="C2436" s="135">
        <v>56313</v>
      </c>
    </row>
    <row r="2437" spans="1:3" ht="15.75">
      <c r="A2437" s="136" t="s">
        <v>2683</v>
      </c>
      <c r="B2437" s="134"/>
      <c r="C2437" s="135">
        <v>69317</v>
      </c>
    </row>
    <row r="2438" spans="1:3" ht="15.75">
      <c r="A2438" s="136" t="s">
        <v>2684</v>
      </c>
      <c r="B2438" s="134"/>
      <c r="C2438" s="135">
        <v>69317</v>
      </c>
    </row>
    <row r="2439" spans="1:3" ht="15.75">
      <c r="A2439" s="136" t="s">
        <v>2685</v>
      </c>
      <c r="B2439" s="134"/>
      <c r="C2439" s="135">
        <v>66292</v>
      </c>
    </row>
    <row r="2440" spans="1:3" ht="15.75">
      <c r="A2440" s="136" t="s">
        <v>2686</v>
      </c>
      <c r="B2440" s="134"/>
      <c r="C2440" s="135">
        <v>87524</v>
      </c>
    </row>
    <row r="2441" spans="1:3" ht="15.75">
      <c r="A2441" s="136" t="s">
        <v>2687</v>
      </c>
      <c r="B2441" s="134"/>
      <c r="C2441" s="135">
        <v>70194</v>
      </c>
    </row>
    <row r="2442" spans="1:3" ht="15.75">
      <c r="A2442" s="136" t="s">
        <v>2688</v>
      </c>
      <c r="B2442" s="134"/>
      <c r="C2442" s="135">
        <v>83199</v>
      </c>
    </row>
    <row r="2443" spans="1:3" ht="15.75">
      <c r="A2443" s="136" t="s">
        <v>2689</v>
      </c>
      <c r="B2443" s="134"/>
      <c r="C2443" s="135">
        <v>83199</v>
      </c>
    </row>
    <row r="2444" spans="1:3" ht="15.75">
      <c r="A2444" s="136" t="s">
        <v>2690</v>
      </c>
      <c r="B2444" s="134"/>
      <c r="C2444" s="135">
        <v>80145</v>
      </c>
    </row>
    <row r="2445" spans="1:3" ht="15.75">
      <c r="A2445" s="136" t="s">
        <v>2691</v>
      </c>
      <c r="B2445" s="134"/>
      <c r="C2445" s="135">
        <v>68652</v>
      </c>
    </row>
    <row r="2446" spans="1:3" ht="15.75">
      <c r="A2446" s="136" t="s">
        <v>2692</v>
      </c>
      <c r="B2446" s="134"/>
      <c r="C2446" s="135">
        <v>93905</v>
      </c>
    </row>
    <row r="2447" spans="1:3" ht="15.75">
      <c r="A2447" s="136" t="s">
        <v>2693</v>
      </c>
      <c r="B2447" s="134"/>
      <c r="C2447" s="135">
        <v>56313</v>
      </c>
    </row>
    <row r="2448" spans="1:3" ht="15.75">
      <c r="A2448" s="136" t="s">
        <v>2694</v>
      </c>
      <c r="B2448" s="134"/>
      <c r="C2448" s="135">
        <v>70194</v>
      </c>
    </row>
    <row r="2449" spans="1:3" ht="15.75">
      <c r="A2449" s="136" t="s">
        <v>2695</v>
      </c>
      <c r="B2449" s="134"/>
      <c r="C2449" s="135">
        <v>71283</v>
      </c>
    </row>
    <row r="2450" spans="1:3" ht="15.75">
      <c r="A2450" s="136" t="s">
        <v>2696</v>
      </c>
      <c r="B2450" s="134"/>
      <c r="C2450" s="135">
        <v>74217</v>
      </c>
    </row>
    <row r="2451" spans="1:3" ht="15.75">
      <c r="A2451" s="136" t="s">
        <v>2697</v>
      </c>
      <c r="B2451" s="134"/>
      <c r="C2451" s="135">
        <v>87222</v>
      </c>
    </row>
    <row r="2452" spans="1:3" ht="15.75">
      <c r="A2452" s="136" t="s">
        <v>2698</v>
      </c>
      <c r="B2452" s="134"/>
      <c r="C2452" s="135">
        <v>87222</v>
      </c>
    </row>
    <row r="2453" spans="1:3" ht="15.75">
      <c r="A2453" s="136" t="s">
        <v>2699</v>
      </c>
      <c r="B2453" s="134"/>
      <c r="C2453" s="135">
        <v>99471</v>
      </c>
    </row>
    <row r="2454" spans="1:3" ht="15.75">
      <c r="A2454" s="136" t="s">
        <v>2700</v>
      </c>
      <c r="B2454" s="134"/>
      <c r="C2454" s="135">
        <v>112474</v>
      </c>
    </row>
    <row r="2455" spans="1:3" ht="15.75">
      <c r="A2455" s="136" t="s">
        <v>2701</v>
      </c>
      <c r="B2455" s="134"/>
      <c r="C2455" s="135">
        <v>112474</v>
      </c>
    </row>
    <row r="2456" spans="1:3" ht="15.75">
      <c r="A2456" s="136" t="s">
        <v>2702</v>
      </c>
      <c r="B2456" s="134"/>
      <c r="C2456" s="135">
        <v>67472</v>
      </c>
    </row>
    <row r="2457" spans="1:3" ht="15.75">
      <c r="A2457" s="136" t="s">
        <v>2703</v>
      </c>
      <c r="B2457" s="134"/>
      <c r="C2457" s="135">
        <v>80477</v>
      </c>
    </row>
    <row r="2458" spans="1:3" ht="15.75">
      <c r="A2458" s="136" t="s">
        <v>2704</v>
      </c>
      <c r="B2458" s="134"/>
      <c r="C2458" s="135">
        <v>80477</v>
      </c>
    </row>
    <row r="2459" spans="1:3" ht="15.75">
      <c r="A2459" s="136" t="s">
        <v>2705</v>
      </c>
      <c r="B2459" s="134"/>
      <c r="C2459" s="135">
        <v>77422</v>
      </c>
    </row>
    <row r="2460" spans="1:3" ht="15.75">
      <c r="A2460" s="136" t="s">
        <v>2706</v>
      </c>
      <c r="B2460" s="134"/>
      <c r="C2460" s="135">
        <v>94359</v>
      </c>
    </row>
    <row r="2461" spans="1:3" ht="15.75">
      <c r="A2461" s="136" t="s">
        <v>2707</v>
      </c>
      <c r="B2461" s="134"/>
      <c r="C2461" s="135">
        <v>94359</v>
      </c>
    </row>
    <row r="2462" spans="1:3" ht="15.75">
      <c r="A2462" s="136" t="s">
        <v>2708</v>
      </c>
      <c r="B2462" s="134"/>
      <c r="C2462" s="135">
        <v>74217</v>
      </c>
    </row>
    <row r="2463" spans="1:3" ht="15.75">
      <c r="A2463" s="136" t="s">
        <v>2709</v>
      </c>
      <c r="B2463" s="134"/>
      <c r="C2463" s="135">
        <v>99471</v>
      </c>
    </row>
    <row r="2464" spans="1:3" ht="15.75">
      <c r="A2464" s="136" t="s">
        <v>2710</v>
      </c>
      <c r="B2464" s="134"/>
      <c r="C2464" s="135">
        <v>67472</v>
      </c>
    </row>
    <row r="2465" spans="1:3" ht="15.75">
      <c r="A2465" s="136" t="s">
        <v>2711</v>
      </c>
      <c r="B2465" s="134"/>
      <c r="C2465" s="135">
        <v>81354</v>
      </c>
    </row>
    <row r="2466" spans="1:3" ht="15.75">
      <c r="A2466" s="136" t="s">
        <v>2712</v>
      </c>
      <c r="B2466" s="134"/>
      <c r="C2466" s="135">
        <v>79781</v>
      </c>
    </row>
    <row r="2467" spans="1:3" ht="15.75">
      <c r="A2467" s="136" t="s">
        <v>2713</v>
      </c>
      <c r="B2467" s="134"/>
      <c r="C2467" s="135">
        <v>92787</v>
      </c>
    </row>
    <row r="2468" spans="1:3" ht="15.75">
      <c r="A2468" s="136" t="s">
        <v>2714</v>
      </c>
      <c r="B2468" s="134"/>
      <c r="C2468" s="135">
        <v>92787</v>
      </c>
    </row>
    <row r="2469" spans="1:3" ht="15.75">
      <c r="A2469" s="136" t="s">
        <v>2715</v>
      </c>
      <c r="B2469" s="134"/>
      <c r="C2469" s="135">
        <v>118008</v>
      </c>
    </row>
    <row r="2470" spans="1:3" ht="15.75">
      <c r="A2470" s="136" t="s">
        <v>2716</v>
      </c>
      <c r="B2470" s="134"/>
      <c r="C2470" s="135">
        <v>118008</v>
      </c>
    </row>
    <row r="2471" spans="1:3" ht="15.75">
      <c r="A2471" s="136" t="s">
        <v>2717</v>
      </c>
      <c r="B2471" s="134"/>
      <c r="C2471" s="135">
        <v>114984</v>
      </c>
    </row>
    <row r="2472" spans="1:3" ht="15.75">
      <c r="A2472" s="136" t="s">
        <v>2718</v>
      </c>
      <c r="B2472" s="134"/>
      <c r="C2472" s="135">
        <v>108330</v>
      </c>
    </row>
    <row r="2473" spans="1:3" ht="15.75">
      <c r="A2473" s="136" t="s">
        <v>2719</v>
      </c>
      <c r="B2473" s="134"/>
      <c r="C2473" s="135">
        <v>72856</v>
      </c>
    </row>
    <row r="2474" spans="1:3" ht="15.75">
      <c r="A2474" s="136" t="s">
        <v>2720</v>
      </c>
      <c r="B2474" s="134"/>
      <c r="C2474" s="135">
        <v>85861</v>
      </c>
    </row>
    <row r="2475" spans="1:3" ht="15.75">
      <c r="A2475" s="136" t="s">
        <v>2721</v>
      </c>
      <c r="B2475" s="134"/>
      <c r="C2475" s="135">
        <v>85861</v>
      </c>
    </row>
    <row r="2476" spans="1:3" ht="15.75">
      <c r="A2476" s="136" t="s">
        <v>2722</v>
      </c>
      <c r="B2476" s="134"/>
      <c r="C2476" s="135">
        <v>82836</v>
      </c>
    </row>
    <row r="2477" spans="1:3" ht="15.75">
      <c r="A2477" s="136" t="s">
        <v>2723</v>
      </c>
      <c r="B2477" s="134"/>
      <c r="C2477" s="135">
        <v>86768</v>
      </c>
    </row>
    <row r="2478" spans="1:3" ht="15.75">
      <c r="A2478" s="136" t="s">
        <v>2724</v>
      </c>
      <c r="B2478" s="134"/>
      <c r="C2478" s="135">
        <v>99772</v>
      </c>
    </row>
    <row r="2479" spans="1:3" ht="15.75">
      <c r="A2479" s="136" t="s">
        <v>2725</v>
      </c>
      <c r="B2479" s="134"/>
      <c r="C2479" s="135">
        <v>99772</v>
      </c>
    </row>
    <row r="2480" spans="1:3" ht="15.75">
      <c r="A2480" s="136" t="s">
        <v>2726</v>
      </c>
      <c r="B2480" s="134"/>
      <c r="C2480" s="135">
        <v>117889</v>
      </c>
    </row>
    <row r="2481" spans="1:3" ht="15.75">
      <c r="A2481" s="136" t="s">
        <v>2727</v>
      </c>
      <c r="B2481" s="134"/>
      <c r="C2481" s="135">
        <v>79781</v>
      </c>
    </row>
    <row r="2482" spans="1:3" ht="15.75">
      <c r="A2482" s="136" t="s">
        <v>2728</v>
      </c>
      <c r="B2482" s="134"/>
      <c r="C2482" s="135">
        <v>105005</v>
      </c>
    </row>
    <row r="2483" spans="1:3" ht="15.75">
      <c r="A2483" s="136" t="s">
        <v>2729</v>
      </c>
      <c r="B2483" s="134"/>
      <c r="C2483" s="135">
        <v>72856</v>
      </c>
    </row>
    <row r="2484" spans="1:3" ht="15.75">
      <c r="A2484" s="136" t="s">
        <v>2730</v>
      </c>
      <c r="B2484" s="134"/>
      <c r="C2484" s="135">
        <v>86768</v>
      </c>
    </row>
    <row r="2485" spans="1:3" ht="15.75">
      <c r="A2485" s="136" t="s">
        <v>2731</v>
      </c>
      <c r="B2485" s="134"/>
      <c r="C2485" s="135">
        <v>46511</v>
      </c>
    </row>
    <row r="2486" spans="1:3" ht="15.75">
      <c r="A2486" s="136" t="s">
        <v>2732</v>
      </c>
      <c r="B2486" s="134"/>
      <c r="C2486" s="135">
        <v>46511</v>
      </c>
    </row>
    <row r="2487" spans="1:3" ht="15.75">
      <c r="A2487" s="136" t="s">
        <v>2733</v>
      </c>
      <c r="B2487" s="134"/>
      <c r="C2487" s="135">
        <v>60553</v>
      </c>
    </row>
    <row r="2488" spans="1:3" ht="15.75">
      <c r="A2488" s="136" t="s">
        <v>2734</v>
      </c>
      <c r="B2488" s="134"/>
      <c r="C2488" s="135">
        <v>39981</v>
      </c>
    </row>
    <row r="2489" spans="1:3" ht="15.75">
      <c r="A2489" s="136" t="s">
        <v>2735</v>
      </c>
      <c r="B2489" s="134"/>
      <c r="C2489" s="135">
        <v>39981</v>
      </c>
    </row>
    <row r="2490" spans="1:3" ht="15.75">
      <c r="A2490" s="136" t="s">
        <v>2736</v>
      </c>
      <c r="B2490" s="134"/>
      <c r="C2490" s="135">
        <v>47076</v>
      </c>
    </row>
    <row r="2491" spans="1:3" ht="15.75">
      <c r="A2491" s="136" t="s">
        <v>2737</v>
      </c>
      <c r="B2491" s="134"/>
      <c r="C2491" s="135">
        <v>47703</v>
      </c>
    </row>
    <row r="2492" spans="1:3" ht="15.75">
      <c r="A2492" s="136" t="s">
        <v>2738</v>
      </c>
      <c r="B2492" s="134"/>
      <c r="C2492" s="135">
        <v>47703</v>
      </c>
    </row>
    <row r="2493" spans="1:3" ht="15.75">
      <c r="A2493" s="136" t="s">
        <v>2739</v>
      </c>
      <c r="B2493" s="134"/>
      <c r="C2493" s="135">
        <v>57541</v>
      </c>
    </row>
    <row r="2494" spans="1:3" ht="15.75">
      <c r="A2494" s="136" t="s">
        <v>2740</v>
      </c>
      <c r="B2494" s="134"/>
      <c r="C2494" s="135">
        <v>61745</v>
      </c>
    </row>
    <row r="2495" spans="1:3" ht="15.75">
      <c r="A2495" s="136" t="s">
        <v>2741</v>
      </c>
      <c r="B2495" s="134"/>
      <c r="C2495" s="135">
        <v>40846</v>
      </c>
    </row>
    <row r="2496" spans="1:3" ht="15.75">
      <c r="A2496" s="136" t="s">
        <v>2742</v>
      </c>
      <c r="B2496" s="134"/>
      <c r="C2496" s="135">
        <v>40846</v>
      </c>
    </row>
    <row r="2497" spans="1:3" ht="15.75">
      <c r="A2497" s="136" t="s">
        <v>2743</v>
      </c>
      <c r="B2497" s="134"/>
      <c r="C2497" s="135">
        <v>47941</v>
      </c>
    </row>
    <row r="2498" spans="1:3" ht="15.75">
      <c r="A2498" s="136" t="s">
        <v>2744</v>
      </c>
      <c r="B2498" s="134"/>
      <c r="C2498" s="135">
        <v>53368</v>
      </c>
    </row>
    <row r="2499" spans="1:3" ht="15.75">
      <c r="A2499" s="136" t="s">
        <v>2745</v>
      </c>
      <c r="B2499" s="134"/>
      <c r="C2499" s="135">
        <v>53368</v>
      </c>
    </row>
    <row r="2500" spans="1:3" ht="15.75">
      <c r="A2500" s="136" t="s">
        <v>2746</v>
      </c>
      <c r="B2500" s="134"/>
      <c r="C2500" s="135">
        <v>67410</v>
      </c>
    </row>
    <row r="2501" spans="1:3" ht="15.75">
      <c r="A2501" s="136" t="s">
        <v>2747</v>
      </c>
      <c r="B2501" s="134"/>
      <c r="C2501" s="135">
        <v>46571</v>
      </c>
    </row>
    <row r="2502" spans="1:3" ht="15.75">
      <c r="A2502" s="136" t="s">
        <v>2748</v>
      </c>
      <c r="B2502" s="134"/>
      <c r="C2502" s="135">
        <v>46571</v>
      </c>
    </row>
    <row r="2503" spans="1:3" ht="15.75">
      <c r="A2503" s="136" t="s">
        <v>2749</v>
      </c>
      <c r="B2503" s="134"/>
      <c r="C2503" s="135">
        <v>53666</v>
      </c>
    </row>
    <row r="2504" spans="1:3" ht="15.75">
      <c r="A2504" s="136" t="s">
        <v>2750</v>
      </c>
      <c r="B2504" s="134"/>
      <c r="C2504" s="135">
        <v>59629</v>
      </c>
    </row>
    <row r="2505" spans="1:3" ht="15.75">
      <c r="A2505" s="136" t="s">
        <v>2751</v>
      </c>
      <c r="B2505" s="134"/>
      <c r="C2505" s="135">
        <v>59629</v>
      </c>
    </row>
    <row r="2506" spans="1:3" ht="15.75">
      <c r="A2506" s="136" t="s">
        <v>2752</v>
      </c>
      <c r="B2506" s="134"/>
      <c r="C2506" s="135">
        <v>74446</v>
      </c>
    </row>
    <row r="2507" spans="1:3" ht="15.75">
      <c r="A2507" s="136" t="s">
        <v>2753</v>
      </c>
      <c r="B2507" s="134"/>
      <c r="C2507" s="135">
        <v>76413</v>
      </c>
    </row>
    <row r="2508" spans="1:3" ht="15.75">
      <c r="A2508" s="136" t="s">
        <v>2754</v>
      </c>
      <c r="B2508" s="134"/>
      <c r="C2508" s="135">
        <v>50684</v>
      </c>
    </row>
    <row r="2509" spans="1:3" ht="15.75">
      <c r="A2509" s="136" t="s">
        <v>2755</v>
      </c>
      <c r="B2509" s="134"/>
      <c r="C2509" s="135">
        <v>50684</v>
      </c>
    </row>
    <row r="2510" spans="1:3" ht="15.75">
      <c r="A2510" s="136" t="s">
        <v>2756</v>
      </c>
      <c r="B2510" s="134"/>
      <c r="C2510" s="135">
        <v>59032</v>
      </c>
    </row>
    <row r="2511" spans="1:3" ht="15.75">
      <c r="A2511" s="136" t="s">
        <v>2757</v>
      </c>
      <c r="B2511" s="134"/>
      <c r="C2511" s="135">
        <v>63057</v>
      </c>
    </row>
    <row r="2512" spans="1:3" ht="15.75">
      <c r="A2512" s="136" t="s">
        <v>2758</v>
      </c>
      <c r="B2512" s="134"/>
      <c r="C2512" s="135">
        <v>63057</v>
      </c>
    </row>
    <row r="2513" spans="1:3" ht="15.75">
      <c r="A2513" s="136" t="s">
        <v>2759</v>
      </c>
      <c r="B2513" s="134"/>
      <c r="C2513" s="135">
        <v>79842</v>
      </c>
    </row>
    <row r="2514" spans="1:3" ht="15.75">
      <c r="A2514" s="136" t="s">
        <v>2760</v>
      </c>
      <c r="B2514" s="134"/>
      <c r="C2514" s="135">
        <v>55813</v>
      </c>
    </row>
    <row r="2515" spans="1:3" ht="15.75">
      <c r="A2515" s="136" t="s">
        <v>2761</v>
      </c>
      <c r="B2515" s="134"/>
      <c r="C2515" s="135">
        <v>55813</v>
      </c>
    </row>
    <row r="2516" spans="1:3" ht="15.75">
      <c r="A2516" s="136" t="s">
        <v>2762</v>
      </c>
      <c r="B2516" s="134"/>
      <c r="C2516" s="135">
        <v>64161</v>
      </c>
    </row>
    <row r="2517" spans="1:3" ht="15.75">
      <c r="A2517" s="136" t="s">
        <v>2763</v>
      </c>
      <c r="B2517" s="134"/>
      <c r="C2517" s="135">
        <v>67083</v>
      </c>
    </row>
    <row r="2518" spans="1:3" ht="15.75">
      <c r="A2518" s="136" t="s">
        <v>2764</v>
      </c>
      <c r="B2518" s="134"/>
      <c r="C2518" s="135">
        <v>67083</v>
      </c>
    </row>
    <row r="2519" spans="1:3" ht="15.75">
      <c r="A2519" s="136" t="s">
        <v>2765</v>
      </c>
      <c r="B2519" s="134"/>
      <c r="C2519" s="135">
        <v>83867</v>
      </c>
    </row>
    <row r="2520" spans="1:3" ht="15.75">
      <c r="A2520" s="136" t="s">
        <v>2766</v>
      </c>
      <c r="B2520" s="134"/>
      <c r="C2520" s="135">
        <v>59300</v>
      </c>
    </row>
    <row r="2521" spans="1:3" ht="15.75">
      <c r="A2521" s="136" t="s">
        <v>2767</v>
      </c>
      <c r="B2521" s="134"/>
      <c r="C2521" s="135">
        <v>59300</v>
      </c>
    </row>
    <row r="2522" spans="1:3" ht="15.75">
      <c r="A2522" s="136" t="s">
        <v>2768</v>
      </c>
      <c r="B2522" s="134"/>
      <c r="C2522" s="135">
        <v>67648</v>
      </c>
    </row>
    <row r="2523" spans="1:3" ht="15.75">
      <c r="A2523" s="136" t="s">
        <v>2769</v>
      </c>
      <c r="B2523" s="134"/>
      <c r="C2523" s="135">
        <v>72001</v>
      </c>
    </row>
    <row r="2524" spans="1:3" ht="15.75">
      <c r="A2524" s="136" t="s">
        <v>2770</v>
      </c>
      <c r="B2524" s="134"/>
      <c r="C2524" s="135">
        <v>72001</v>
      </c>
    </row>
    <row r="2525" spans="1:3" ht="15.75">
      <c r="A2525" s="136" t="s">
        <v>2771</v>
      </c>
      <c r="B2525" s="134"/>
      <c r="C2525" s="135">
        <v>91201</v>
      </c>
    </row>
    <row r="2526" spans="1:3" ht="15.75">
      <c r="A2526" s="136" t="s">
        <v>2772</v>
      </c>
      <c r="B2526" s="134"/>
      <c r="C2526" s="135">
        <v>63742</v>
      </c>
    </row>
    <row r="2527" spans="1:3" ht="15.75">
      <c r="A2527" s="136" t="s">
        <v>2773</v>
      </c>
      <c r="B2527" s="134"/>
      <c r="C2527" s="135">
        <v>63742</v>
      </c>
    </row>
    <row r="2528" spans="1:3" ht="15.75">
      <c r="A2528" s="136" t="s">
        <v>2774</v>
      </c>
      <c r="B2528" s="134"/>
      <c r="C2528" s="135">
        <v>73344</v>
      </c>
    </row>
    <row r="2529" spans="1:3" ht="15.75">
      <c r="A2529" s="136" t="s">
        <v>2775</v>
      </c>
      <c r="B2529" s="134"/>
      <c r="C2529" s="135">
        <v>80499</v>
      </c>
    </row>
    <row r="2530" spans="1:3" ht="15.75">
      <c r="A2530" s="136" t="s">
        <v>2776</v>
      </c>
      <c r="B2530" s="134"/>
      <c r="C2530" s="135">
        <v>80499</v>
      </c>
    </row>
    <row r="2531" spans="1:3" ht="15.75">
      <c r="A2531" s="136" t="s">
        <v>2777</v>
      </c>
      <c r="B2531" s="134"/>
      <c r="C2531" s="135">
        <v>99699</v>
      </c>
    </row>
    <row r="2532" spans="1:3" ht="15.75">
      <c r="A2532" s="136" t="s">
        <v>2778</v>
      </c>
      <c r="B2532" s="134"/>
      <c r="C2532" s="135">
        <v>73046</v>
      </c>
    </row>
    <row r="2533" spans="1:3" ht="15.75">
      <c r="A2533" s="136" t="s">
        <v>2779</v>
      </c>
      <c r="B2533" s="134"/>
      <c r="C2533" s="135">
        <v>73046</v>
      </c>
    </row>
    <row r="2534" spans="1:3" ht="15.75">
      <c r="A2534" s="136" t="s">
        <v>2780</v>
      </c>
      <c r="B2534" s="134"/>
      <c r="C2534" s="135">
        <v>82646</v>
      </c>
    </row>
    <row r="2535" spans="1:3" ht="15.75">
      <c r="A2535" s="136" t="s">
        <v>2781</v>
      </c>
      <c r="B2535" s="134"/>
      <c r="C2535" s="135">
        <v>89592</v>
      </c>
    </row>
    <row r="2536" spans="1:3" ht="15.75">
      <c r="A2536" s="136" t="s">
        <v>2782</v>
      </c>
      <c r="B2536" s="134"/>
      <c r="C2536" s="135">
        <v>89592</v>
      </c>
    </row>
    <row r="2537" spans="1:3" ht="15.75">
      <c r="A2537" s="136" t="s">
        <v>2783</v>
      </c>
      <c r="B2537" s="134"/>
      <c r="C2537" s="135">
        <v>107034</v>
      </c>
    </row>
    <row r="2538" spans="1:3" ht="15.75">
      <c r="A2538" s="136" t="s">
        <v>2784</v>
      </c>
      <c r="B2538" s="134"/>
      <c r="C2538" s="135">
        <v>108792</v>
      </c>
    </row>
    <row r="2539" spans="1:3" ht="15.75">
      <c r="A2539" s="136" t="s">
        <v>2785</v>
      </c>
      <c r="B2539" s="134"/>
      <c r="C2539" s="135">
        <v>81990</v>
      </c>
    </row>
    <row r="2540" spans="1:3" ht="15.75">
      <c r="A2540" s="136" t="s">
        <v>2786</v>
      </c>
      <c r="B2540" s="134"/>
      <c r="C2540" s="135">
        <v>81990</v>
      </c>
    </row>
    <row r="2541" spans="1:3" ht="15.75">
      <c r="A2541" s="136" t="s">
        <v>2787</v>
      </c>
      <c r="B2541" s="134"/>
      <c r="C2541" s="135">
        <v>91590</v>
      </c>
    </row>
    <row r="2542" spans="1:3" ht="15.75">
      <c r="A2542" s="136" t="s">
        <v>2788</v>
      </c>
      <c r="B2542" s="134"/>
      <c r="C2542" s="135">
        <v>46275</v>
      </c>
    </row>
    <row r="2543" spans="1:3" ht="15.75">
      <c r="A2543" s="136" t="s">
        <v>2789</v>
      </c>
      <c r="B2543" s="134"/>
      <c r="C2543" s="135">
        <v>46275</v>
      </c>
    </row>
    <row r="2544" spans="1:3" ht="15.75">
      <c r="A2544" s="136" t="s">
        <v>2790</v>
      </c>
      <c r="B2544" s="134"/>
      <c r="C2544" s="135">
        <v>52362</v>
      </c>
    </row>
    <row r="2545" spans="1:3" ht="15.75">
      <c r="A2545" s="136" t="s">
        <v>2791</v>
      </c>
      <c r="B2545" s="134"/>
      <c r="C2545" s="135">
        <v>68314</v>
      </c>
    </row>
    <row r="2546" spans="1:3" ht="15.75">
      <c r="A2546" s="136" t="s">
        <v>2792</v>
      </c>
      <c r="B2546" s="134"/>
      <c r="C2546" s="135">
        <v>68314</v>
      </c>
    </row>
    <row r="2547" spans="1:3" ht="15.75">
      <c r="A2547" s="136" t="s">
        <v>2793</v>
      </c>
      <c r="B2547" s="134"/>
      <c r="C2547" s="135">
        <v>46331</v>
      </c>
    </row>
    <row r="2548" spans="1:3" ht="15.75">
      <c r="A2548" s="136" t="s">
        <v>2794</v>
      </c>
      <c r="B2548" s="134"/>
      <c r="C2548" s="135">
        <v>46331</v>
      </c>
    </row>
    <row r="2549" spans="1:3" ht="15.75">
      <c r="A2549" s="136" t="s">
        <v>2795</v>
      </c>
      <c r="B2549" s="134"/>
      <c r="C2549" s="135">
        <v>58535</v>
      </c>
    </row>
    <row r="2550" spans="1:3" ht="15.75">
      <c r="A2550" s="136" t="s">
        <v>2796</v>
      </c>
      <c r="B2550" s="134"/>
      <c r="C2550" s="135">
        <v>58535</v>
      </c>
    </row>
    <row r="2551" spans="1:3" ht="15.75">
      <c r="A2551" s="136" t="s">
        <v>2797</v>
      </c>
      <c r="B2551" s="134"/>
      <c r="C2551" s="135">
        <v>30984</v>
      </c>
    </row>
    <row r="2552" spans="1:3" ht="15.75">
      <c r="A2552" s="136" t="s">
        <v>2798</v>
      </c>
      <c r="B2552" s="134"/>
      <c r="C2552" s="135">
        <v>43390</v>
      </c>
    </row>
    <row r="2553" spans="1:3" ht="15.75">
      <c r="A2553" s="136" t="s">
        <v>2799</v>
      </c>
      <c r="B2553" s="134"/>
      <c r="C2553" s="135">
        <v>43390</v>
      </c>
    </row>
    <row r="2554" spans="1:3" ht="15.75">
      <c r="A2554" s="136" t="s">
        <v>2800</v>
      </c>
      <c r="B2554" s="134"/>
      <c r="C2554" s="135">
        <v>40591</v>
      </c>
    </row>
    <row r="2555" spans="1:3" ht="15.75">
      <c r="A2555" s="136" t="s">
        <v>2801</v>
      </c>
      <c r="B2555" s="134"/>
      <c r="C2555" s="135">
        <v>55592</v>
      </c>
    </row>
    <row r="2556" spans="1:3" ht="15.75">
      <c r="A2556" s="136" t="s">
        <v>2802</v>
      </c>
      <c r="B2556" s="134"/>
      <c r="C2556" s="135">
        <v>55592</v>
      </c>
    </row>
    <row r="2557" spans="1:3" ht="15.75">
      <c r="A2557" s="136" t="s">
        <v>2803</v>
      </c>
      <c r="B2557" s="134"/>
      <c r="C2557" s="135">
        <v>33869</v>
      </c>
    </row>
    <row r="2558" spans="1:3" ht="15.75">
      <c r="A2558" s="136" t="s">
        <v>2804</v>
      </c>
      <c r="B2558" s="134"/>
      <c r="C2558" s="135">
        <v>55909</v>
      </c>
    </row>
    <row r="2559" spans="1:3" ht="15.75">
      <c r="A2559" s="136" t="s">
        <v>2805</v>
      </c>
      <c r="B2559" s="134"/>
      <c r="C2559" s="135">
        <v>30984</v>
      </c>
    </row>
    <row r="2560" spans="1:3" ht="15.75">
      <c r="A2560" s="136" t="s">
        <v>2806</v>
      </c>
      <c r="B2560" s="134"/>
      <c r="C2560" s="135">
        <v>43187</v>
      </c>
    </row>
    <row r="2561" spans="1:3" ht="15.75">
      <c r="A2561" s="136" t="s">
        <v>2807</v>
      </c>
      <c r="B2561" s="134"/>
      <c r="C2561" s="135">
        <v>48927</v>
      </c>
    </row>
    <row r="2562" spans="1:3" ht="15.75">
      <c r="A2562" s="136" t="s">
        <v>2808</v>
      </c>
      <c r="B2562" s="134"/>
      <c r="C2562" s="135">
        <v>48927</v>
      </c>
    </row>
    <row r="2563" spans="1:3" ht="15.75">
      <c r="A2563" s="136" t="s">
        <v>2809</v>
      </c>
      <c r="B2563" s="134"/>
      <c r="C2563" s="135">
        <v>55044</v>
      </c>
    </row>
    <row r="2564" spans="1:3" ht="15.75">
      <c r="A2564" s="136" t="s">
        <v>2810</v>
      </c>
      <c r="B2564" s="134"/>
      <c r="C2564" s="135">
        <v>70998</v>
      </c>
    </row>
    <row r="2565" spans="1:3" ht="15.75">
      <c r="A2565" s="136" t="s">
        <v>2811</v>
      </c>
      <c r="B2565" s="134"/>
      <c r="C2565" s="135">
        <v>70998</v>
      </c>
    </row>
    <row r="2566" spans="1:3" ht="15.75">
      <c r="A2566" s="136" t="s">
        <v>2812</v>
      </c>
      <c r="B2566" s="134"/>
      <c r="C2566" s="135">
        <v>68171</v>
      </c>
    </row>
    <row r="2567" spans="1:3" ht="15.75">
      <c r="A2567" s="136" t="s">
        <v>2813</v>
      </c>
      <c r="B2567" s="134"/>
      <c r="C2567" s="135">
        <v>38052</v>
      </c>
    </row>
    <row r="2568" spans="1:3" ht="15.75">
      <c r="A2568" s="136" t="s">
        <v>2814</v>
      </c>
      <c r="B2568" s="134"/>
      <c r="C2568" s="135">
        <v>50457</v>
      </c>
    </row>
    <row r="2569" spans="1:3" ht="15.75">
      <c r="A2569" s="136" t="s">
        <v>2815</v>
      </c>
      <c r="B2569" s="134"/>
      <c r="C2569" s="135">
        <v>50457</v>
      </c>
    </row>
    <row r="2570" spans="1:3" ht="15.75">
      <c r="A2570" s="136" t="s">
        <v>2816</v>
      </c>
      <c r="B2570" s="134"/>
      <c r="C2570" s="135">
        <v>62631</v>
      </c>
    </row>
    <row r="2571" spans="1:3" ht="15.75">
      <c r="A2571" s="136" t="s">
        <v>2817</v>
      </c>
      <c r="B2571" s="134"/>
      <c r="C2571" s="135">
        <v>62631</v>
      </c>
    </row>
    <row r="2572" spans="1:3" ht="15.75">
      <c r="A2572" s="136" t="s">
        <v>2818</v>
      </c>
      <c r="B2572" s="134"/>
      <c r="C2572" s="135">
        <v>45956</v>
      </c>
    </row>
    <row r="2573" spans="1:3" ht="15.75">
      <c r="A2573" s="136" t="s">
        <v>2819</v>
      </c>
      <c r="B2573" s="134"/>
      <c r="C2573" s="135">
        <v>45956</v>
      </c>
    </row>
    <row r="2574" spans="1:3" ht="15.75">
      <c r="A2574" s="136" t="s">
        <v>2820</v>
      </c>
      <c r="B2574" s="134"/>
      <c r="C2574" s="135">
        <v>43187</v>
      </c>
    </row>
    <row r="2575" spans="1:3" ht="15.75">
      <c r="A2575" s="136" t="s">
        <v>2821</v>
      </c>
      <c r="B2575" s="134"/>
      <c r="C2575" s="135">
        <v>47485</v>
      </c>
    </row>
    <row r="2576" spans="1:3" ht="15.75">
      <c r="A2576" s="136" t="s">
        <v>2822</v>
      </c>
      <c r="B2576" s="134"/>
      <c r="C2576" s="135">
        <v>47485</v>
      </c>
    </row>
    <row r="2577" spans="1:3" ht="15.75">
      <c r="A2577" s="136" t="s">
        <v>2823</v>
      </c>
      <c r="B2577" s="134"/>
      <c r="C2577" s="135">
        <v>45726</v>
      </c>
    </row>
    <row r="2578" spans="1:3" ht="15.75">
      <c r="A2578" s="136" t="s">
        <v>2824</v>
      </c>
      <c r="B2578" s="134"/>
      <c r="C2578" s="135">
        <v>58131</v>
      </c>
    </row>
    <row r="2579" spans="1:3" ht="15.75">
      <c r="A2579" s="136" t="s">
        <v>2825</v>
      </c>
      <c r="B2579" s="134"/>
      <c r="C2579" s="135">
        <v>58131</v>
      </c>
    </row>
    <row r="2580" spans="1:3" ht="15.75">
      <c r="A2580" s="136" t="s">
        <v>2826</v>
      </c>
      <c r="B2580" s="134"/>
      <c r="C2580" s="135">
        <v>55361</v>
      </c>
    </row>
    <row r="2581" spans="1:3" ht="15.75">
      <c r="A2581" s="136" t="s">
        <v>2827</v>
      </c>
      <c r="B2581" s="134"/>
      <c r="C2581" s="135">
        <v>36522</v>
      </c>
    </row>
    <row r="2582" spans="1:3" ht="15.75">
      <c r="A2582" s="136" t="s">
        <v>2828</v>
      </c>
      <c r="B2582" s="134"/>
      <c r="C2582" s="135">
        <v>58592</v>
      </c>
    </row>
    <row r="2583" spans="1:3" ht="15.75">
      <c r="A2583" s="136" t="s">
        <v>2829</v>
      </c>
      <c r="B2583" s="134"/>
      <c r="C2583" s="135">
        <v>33552</v>
      </c>
    </row>
    <row r="2584" spans="1:3" ht="15.75">
      <c r="A2584" s="136" t="s">
        <v>2830</v>
      </c>
      <c r="B2584" s="134"/>
      <c r="C2584" s="135">
        <v>45726</v>
      </c>
    </row>
    <row r="2585" spans="1:3" ht="15.75">
      <c r="A2585" s="136" t="s">
        <v>2831</v>
      </c>
      <c r="B2585" s="134"/>
      <c r="C2585" s="135">
        <v>55274</v>
      </c>
    </row>
    <row r="2586" spans="1:3" ht="15.75">
      <c r="A2586" s="136" t="s">
        <v>2832</v>
      </c>
      <c r="B2586" s="134"/>
      <c r="C2586" s="135">
        <v>55274</v>
      </c>
    </row>
    <row r="2587" spans="1:3" ht="15.75">
      <c r="A2587" s="136" t="s">
        <v>2833</v>
      </c>
      <c r="B2587" s="134"/>
      <c r="C2587" s="135">
        <v>52505</v>
      </c>
    </row>
    <row r="2588" spans="1:3" ht="15.75">
      <c r="A2588" s="136" t="s">
        <v>2834</v>
      </c>
      <c r="B2588" s="134"/>
      <c r="C2588" s="135">
        <v>61448</v>
      </c>
    </row>
    <row r="2589" spans="1:3" ht="15.75">
      <c r="A2589" s="136" t="s">
        <v>2835</v>
      </c>
      <c r="B2589" s="134"/>
      <c r="C2589" s="135">
        <v>77374</v>
      </c>
    </row>
    <row r="2590" spans="1:3" ht="15.75">
      <c r="A2590" s="136" t="s">
        <v>2836</v>
      </c>
      <c r="B2590" s="134"/>
      <c r="C2590" s="135">
        <v>77374</v>
      </c>
    </row>
    <row r="2591" spans="1:3" ht="15.75">
      <c r="A2591" s="136" t="s">
        <v>2837</v>
      </c>
      <c r="B2591" s="134"/>
      <c r="C2591" s="135">
        <v>74603</v>
      </c>
    </row>
    <row r="2592" spans="1:3" ht="15.75">
      <c r="A2592" s="136" t="s">
        <v>2838</v>
      </c>
      <c r="B2592" s="134"/>
      <c r="C2592" s="135">
        <v>54035</v>
      </c>
    </row>
    <row r="2593" spans="1:3" ht="15.75">
      <c r="A2593" s="136" t="s">
        <v>2839</v>
      </c>
      <c r="B2593" s="134"/>
      <c r="C2593" s="135">
        <v>54035</v>
      </c>
    </row>
    <row r="2594" spans="1:3" ht="15.75">
      <c r="A2594" s="136" t="s">
        <v>2840</v>
      </c>
      <c r="B2594" s="134"/>
      <c r="C2594" s="135">
        <v>66612</v>
      </c>
    </row>
    <row r="2595" spans="1:3" ht="15.75">
      <c r="A2595" s="136" t="s">
        <v>2841</v>
      </c>
      <c r="B2595" s="134"/>
      <c r="C2595" s="135">
        <v>66612</v>
      </c>
    </row>
    <row r="2596" spans="1:3" ht="15.75">
      <c r="A2596" s="136" t="s">
        <v>2842</v>
      </c>
      <c r="B2596" s="134"/>
      <c r="C2596" s="135">
        <v>45322</v>
      </c>
    </row>
    <row r="2597" spans="1:3" ht="15.75">
      <c r="A2597" s="136" t="s">
        <v>2843</v>
      </c>
      <c r="B2597" s="134"/>
      <c r="C2597" s="135">
        <v>38686</v>
      </c>
    </row>
    <row r="2598" spans="1:3" ht="15.75">
      <c r="A2598" s="136" t="s">
        <v>2844</v>
      </c>
      <c r="B2598" s="134"/>
      <c r="C2598" s="135">
        <v>52995</v>
      </c>
    </row>
    <row r="2599" spans="1:3" ht="15.75">
      <c r="A2599" s="136" t="s">
        <v>2845</v>
      </c>
      <c r="B2599" s="134"/>
      <c r="C2599" s="135">
        <v>51092</v>
      </c>
    </row>
    <row r="2600" spans="1:3" ht="15.75">
      <c r="A2600" s="136" t="s">
        <v>2846</v>
      </c>
      <c r="B2600" s="134"/>
      <c r="C2600" s="135">
        <v>51092</v>
      </c>
    </row>
    <row r="2601" spans="1:3" ht="15.75">
      <c r="A2601" s="136" t="s">
        <v>2847</v>
      </c>
      <c r="B2601" s="134"/>
      <c r="C2601" s="135">
        <v>48293</v>
      </c>
    </row>
    <row r="2602" spans="1:3" ht="15.75">
      <c r="A2602" s="136" t="s">
        <v>2848</v>
      </c>
      <c r="B2602" s="134"/>
      <c r="C2602" s="135">
        <v>52622</v>
      </c>
    </row>
    <row r="2603" spans="1:3" ht="15.75">
      <c r="A2603" s="136" t="s">
        <v>2849</v>
      </c>
      <c r="B2603" s="134"/>
      <c r="C2603" s="135">
        <v>52622</v>
      </c>
    </row>
    <row r="2604" spans="1:3" ht="15.75">
      <c r="A2604" s="136" t="s">
        <v>2850</v>
      </c>
      <c r="B2604" s="134"/>
      <c r="C2604" s="135">
        <v>63698</v>
      </c>
    </row>
    <row r="2605" spans="1:3" ht="15.75">
      <c r="A2605" s="136" t="s">
        <v>2851</v>
      </c>
      <c r="B2605" s="134"/>
      <c r="C2605" s="135">
        <v>63698</v>
      </c>
    </row>
    <row r="2606" spans="1:3" ht="15.75">
      <c r="A2606" s="136" t="s">
        <v>2852</v>
      </c>
      <c r="B2606" s="134"/>
      <c r="C2606" s="135">
        <v>79854</v>
      </c>
    </row>
    <row r="2607" spans="1:3" ht="15.75">
      <c r="A2607" s="136" t="s">
        <v>2853</v>
      </c>
      <c r="B2607" s="134"/>
      <c r="C2607" s="135">
        <v>42869</v>
      </c>
    </row>
    <row r="2608" spans="1:3" ht="15.75">
      <c r="A2608" s="136" t="s">
        <v>2854</v>
      </c>
      <c r="B2608" s="134"/>
      <c r="C2608" s="135">
        <v>64968</v>
      </c>
    </row>
    <row r="2609" spans="1:3" ht="15.75">
      <c r="A2609" s="136" t="s">
        <v>2855</v>
      </c>
      <c r="B2609" s="134"/>
      <c r="C2609" s="135">
        <v>38686</v>
      </c>
    </row>
    <row r="2610" spans="1:3" ht="15.75">
      <c r="A2610" s="136" t="s">
        <v>2856</v>
      </c>
      <c r="B2610" s="134"/>
      <c r="C2610" s="135">
        <v>51294</v>
      </c>
    </row>
    <row r="2611" spans="1:3" ht="15.75">
      <c r="A2611" s="136" t="s">
        <v>2857</v>
      </c>
      <c r="B2611" s="134"/>
      <c r="C2611" s="135">
        <v>66901</v>
      </c>
    </row>
    <row r="2612" spans="1:3" ht="15.75">
      <c r="A2612" s="136" t="s">
        <v>2858</v>
      </c>
      <c r="B2612" s="134"/>
      <c r="C2612" s="135">
        <v>66901</v>
      </c>
    </row>
    <row r="2613" spans="1:3" ht="15.75">
      <c r="A2613" s="136" t="s">
        <v>2859</v>
      </c>
      <c r="B2613" s="134"/>
      <c r="C2613" s="135">
        <v>64102</v>
      </c>
    </row>
    <row r="2614" spans="1:3" ht="15.75">
      <c r="A2614" s="136" t="s">
        <v>2860</v>
      </c>
      <c r="B2614" s="134"/>
      <c r="C2614" s="135">
        <v>73392</v>
      </c>
    </row>
    <row r="2615" spans="1:3" ht="15.75">
      <c r="A2615" s="136" t="s">
        <v>2861</v>
      </c>
      <c r="B2615" s="134"/>
      <c r="C2615" s="135">
        <v>90154</v>
      </c>
    </row>
    <row r="2616" spans="1:3" ht="15.75">
      <c r="A2616" s="136" t="s">
        <v>2862</v>
      </c>
      <c r="B2616" s="134"/>
      <c r="C2616" s="135">
        <v>90154</v>
      </c>
    </row>
    <row r="2617" spans="1:3" ht="15.75">
      <c r="A2617" s="136" t="s">
        <v>2863</v>
      </c>
      <c r="B2617" s="134"/>
      <c r="C2617" s="135">
        <v>54352</v>
      </c>
    </row>
    <row r="2618" spans="1:3" ht="15.75">
      <c r="A2618" s="136" t="s">
        <v>2864</v>
      </c>
      <c r="B2618" s="134"/>
      <c r="C2618" s="135">
        <v>68631</v>
      </c>
    </row>
    <row r="2619" spans="1:3" ht="15.75">
      <c r="A2619" s="136" t="s">
        <v>2865</v>
      </c>
      <c r="B2619" s="134"/>
      <c r="C2619" s="135">
        <v>68631</v>
      </c>
    </row>
    <row r="2620" spans="1:3" ht="15.75">
      <c r="A2620" s="136" t="s">
        <v>2866</v>
      </c>
      <c r="B2620" s="134"/>
      <c r="C2620" s="135">
        <v>66758</v>
      </c>
    </row>
    <row r="2621" spans="1:3" ht="15.75">
      <c r="A2621" s="136" t="s">
        <v>2867</v>
      </c>
      <c r="B2621" s="134"/>
      <c r="C2621" s="135">
        <v>66758</v>
      </c>
    </row>
    <row r="2622" spans="1:3" ht="15.75">
      <c r="A2622" s="136" t="s">
        <v>2868</v>
      </c>
      <c r="B2622" s="134"/>
      <c r="C2622" s="135">
        <v>80317</v>
      </c>
    </row>
    <row r="2623" spans="1:3" ht="15.75">
      <c r="A2623" s="136" t="s">
        <v>2869</v>
      </c>
      <c r="B2623" s="134"/>
      <c r="C2623" s="135">
        <v>80317</v>
      </c>
    </row>
    <row r="2624" spans="1:3" ht="15.75">
      <c r="A2624" s="136" t="s">
        <v>2870</v>
      </c>
      <c r="B2624" s="134"/>
      <c r="C2624" s="135">
        <v>49361</v>
      </c>
    </row>
    <row r="2625" spans="1:3" ht="15.75">
      <c r="A2625" s="136" t="s">
        <v>2871</v>
      </c>
      <c r="B2625" s="134"/>
      <c r="C2625" s="135">
        <v>63728</v>
      </c>
    </row>
    <row r="2626" spans="1:3" ht="15.75">
      <c r="A2626" s="136" t="s">
        <v>2872</v>
      </c>
      <c r="B2626" s="134"/>
      <c r="C2626" s="135">
        <v>63728</v>
      </c>
    </row>
    <row r="2627" spans="1:3" ht="15.75">
      <c r="A2627" s="136" t="s">
        <v>2873</v>
      </c>
      <c r="B2627" s="134"/>
      <c r="C2627" s="135">
        <v>61766</v>
      </c>
    </row>
    <row r="2628" spans="1:3" ht="15.75">
      <c r="A2628" s="136" t="s">
        <v>2874</v>
      </c>
      <c r="B2628" s="134"/>
      <c r="C2628" s="135">
        <v>61766</v>
      </c>
    </row>
    <row r="2629" spans="1:3" ht="15.75">
      <c r="A2629" s="136" t="s">
        <v>2875</v>
      </c>
      <c r="B2629" s="134"/>
      <c r="C2629" s="135">
        <v>58996</v>
      </c>
    </row>
    <row r="2630" spans="1:3" ht="15.75">
      <c r="A2630" s="136" t="s">
        <v>2876</v>
      </c>
      <c r="B2630" s="134"/>
      <c r="C2630" s="135">
        <v>63497</v>
      </c>
    </row>
    <row r="2631" spans="1:3" ht="15.75">
      <c r="A2631" s="136" t="s">
        <v>2877</v>
      </c>
      <c r="B2631" s="134"/>
      <c r="C2631" s="135">
        <v>63497</v>
      </c>
    </row>
    <row r="2632" spans="1:3" ht="15.75">
      <c r="A2632" s="136" t="s">
        <v>2878</v>
      </c>
      <c r="B2632" s="134"/>
      <c r="C2632" s="135">
        <v>75383</v>
      </c>
    </row>
    <row r="2633" spans="1:3" ht="15.75">
      <c r="A2633" s="136" t="s">
        <v>2879</v>
      </c>
      <c r="B2633" s="134"/>
      <c r="C2633" s="135">
        <v>75383</v>
      </c>
    </row>
    <row r="2634" spans="1:3" ht="15.75">
      <c r="A2634" s="136" t="s">
        <v>2880</v>
      </c>
      <c r="B2634" s="134"/>
      <c r="C2634" s="135">
        <v>72584</v>
      </c>
    </row>
    <row r="2635" spans="1:3" ht="15.75">
      <c r="A2635" s="136" t="s">
        <v>2881</v>
      </c>
      <c r="B2635" s="134"/>
      <c r="C2635" s="135">
        <v>91913</v>
      </c>
    </row>
    <row r="2636" spans="1:3" ht="15.75">
      <c r="A2636" s="136" t="s">
        <v>2882</v>
      </c>
      <c r="B2636" s="134"/>
      <c r="C2636" s="135">
        <v>54495</v>
      </c>
    </row>
    <row r="2637" spans="1:3" ht="15.75">
      <c r="A2637" s="136" t="s">
        <v>2883</v>
      </c>
      <c r="B2637" s="134"/>
      <c r="C2637" s="135">
        <v>77748</v>
      </c>
    </row>
    <row r="2638" spans="1:3" ht="15.75">
      <c r="A2638" s="136" t="s">
        <v>2884</v>
      </c>
      <c r="B2638" s="134"/>
      <c r="C2638" s="135">
        <v>49361</v>
      </c>
    </row>
    <row r="2639" spans="1:3" ht="15.75">
      <c r="A2639" s="136" t="s">
        <v>2885</v>
      </c>
      <c r="B2639" s="134"/>
      <c r="C2639" s="135">
        <v>62978</v>
      </c>
    </row>
    <row r="2640" spans="1:3" ht="15.75">
      <c r="A2640" s="136" t="s">
        <v>2886</v>
      </c>
      <c r="B2640" s="134"/>
      <c r="C2640" s="135">
        <v>29339</v>
      </c>
    </row>
    <row r="2641" spans="1:3" ht="15.75">
      <c r="A2641" s="136" t="s">
        <v>2887</v>
      </c>
      <c r="B2641" s="134"/>
      <c r="C2641" s="135">
        <v>41744</v>
      </c>
    </row>
    <row r="2642" spans="1:3" ht="15.75">
      <c r="A2642" s="136" t="s">
        <v>2888</v>
      </c>
      <c r="B2642" s="134"/>
      <c r="C2642" s="135">
        <v>41744</v>
      </c>
    </row>
    <row r="2643" spans="1:3" ht="15.75">
      <c r="A2643" s="136" t="s">
        <v>2889</v>
      </c>
      <c r="B2643" s="134"/>
      <c r="C2643" s="135">
        <v>38918</v>
      </c>
    </row>
    <row r="2644" spans="1:3" ht="15.75">
      <c r="A2644" s="136" t="s">
        <v>2890</v>
      </c>
      <c r="B2644" s="134"/>
      <c r="C2644" s="135">
        <v>38918</v>
      </c>
    </row>
    <row r="2645" spans="1:3" ht="15.75">
      <c r="A2645" s="136" t="s">
        <v>2891</v>
      </c>
      <c r="B2645" s="134"/>
      <c r="C2645" s="135">
        <v>63785</v>
      </c>
    </row>
    <row r="2646" spans="1:3" ht="15.75">
      <c r="A2646" s="136" t="s">
        <v>2892</v>
      </c>
      <c r="B2646" s="134"/>
      <c r="C2646" s="135">
        <v>63785</v>
      </c>
    </row>
    <row r="2647" spans="1:3" ht="15.75">
      <c r="A2647" s="136" t="s">
        <v>2893</v>
      </c>
      <c r="B2647" s="134"/>
      <c r="C2647" s="135">
        <v>61016</v>
      </c>
    </row>
    <row r="2648" spans="1:3" ht="15.75">
      <c r="A2648" s="136" t="s">
        <v>2894</v>
      </c>
      <c r="B2648" s="134"/>
      <c r="C2648" s="135">
        <v>61016</v>
      </c>
    </row>
    <row r="2649" spans="1:3" ht="15.75">
      <c r="A2649" s="136" t="s">
        <v>2895</v>
      </c>
      <c r="B2649" s="134"/>
      <c r="C2649" s="135">
        <v>41946</v>
      </c>
    </row>
    <row r="2650" spans="1:3" ht="15.75">
      <c r="A2650" s="136" t="s">
        <v>2896</v>
      </c>
      <c r="B2650" s="134"/>
      <c r="C2650" s="135">
        <v>41946</v>
      </c>
    </row>
    <row r="2651" spans="1:3" ht="15.75">
      <c r="A2651" s="136" t="s">
        <v>2897</v>
      </c>
      <c r="B2651" s="134"/>
      <c r="C2651" s="135">
        <v>54178</v>
      </c>
    </row>
    <row r="2652" spans="1:3" ht="15.75">
      <c r="A2652" s="136" t="s">
        <v>2898</v>
      </c>
      <c r="B2652" s="134"/>
      <c r="C2652" s="135">
        <v>54178</v>
      </c>
    </row>
    <row r="2653" spans="1:3" ht="15.75">
      <c r="A2653" s="136" t="s">
        <v>2899</v>
      </c>
      <c r="B2653" s="134"/>
      <c r="C2653" s="135">
        <v>26599</v>
      </c>
    </row>
    <row r="2654" spans="1:3" ht="15.75">
      <c r="A2654" s="136" t="s">
        <v>2900</v>
      </c>
      <c r="B2654" s="134"/>
      <c r="C2654" s="135">
        <v>39005</v>
      </c>
    </row>
    <row r="2655" spans="1:3" ht="15.75">
      <c r="A2655" s="136" t="s">
        <v>2901</v>
      </c>
      <c r="B2655" s="134"/>
      <c r="C2655" s="135">
        <v>39005</v>
      </c>
    </row>
    <row r="2656" spans="1:3" ht="15.75">
      <c r="A2656" s="136" t="s">
        <v>2902</v>
      </c>
      <c r="B2656" s="134"/>
      <c r="C2656" s="135">
        <v>36206</v>
      </c>
    </row>
    <row r="2657" spans="1:3" ht="15.75">
      <c r="A2657" s="136" t="s">
        <v>2903</v>
      </c>
      <c r="B2657" s="134"/>
      <c r="C2657" s="135">
        <v>38802</v>
      </c>
    </row>
    <row r="2658" spans="1:3" ht="15.75">
      <c r="A2658" s="136" t="s">
        <v>2904</v>
      </c>
      <c r="B2658" s="134"/>
      <c r="C2658" s="135">
        <v>51208</v>
      </c>
    </row>
    <row r="2659" spans="1:3" ht="15.75">
      <c r="A2659" s="136" t="s">
        <v>2905</v>
      </c>
      <c r="B2659" s="134"/>
      <c r="C2659" s="135">
        <v>51208</v>
      </c>
    </row>
    <row r="2660" spans="1:3" ht="15.75">
      <c r="A2660" s="136" t="s">
        <v>2906</v>
      </c>
      <c r="B2660" s="134"/>
      <c r="C2660" s="135">
        <v>65574</v>
      </c>
    </row>
    <row r="2661" spans="1:3" ht="15.75">
      <c r="A2661" s="136" t="s">
        <v>2907</v>
      </c>
      <c r="B2661" s="134"/>
      <c r="C2661" s="135">
        <v>29339</v>
      </c>
    </row>
    <row r="2662" spans="1:3" ht="15.75">
      <c r="A2662" s="136" t="s">
        <v>2908</v>
      </c>
      <c r="B2662" s="134"/>
      <c r="C2662" s="135">
        <v>51381</v>
      </c>
    </row>
    <row r="2663" spans="1:3" ht="15.75">
      <c r="A2663" s="136" t="s">
        <v>2909</v>
      </c>
      <c r="B2663" s="134"/>
      <c r="C2663" s="135">
        <v>26599</v>
      </c>
    </row>
    <row r="2664" spans="1:3" ht="15.75">
      <c r="A2664" s="136" t="s">
        <v>2910</v>
      </c>
      <c r="B2664" s="134"/>
      <c r="C2664" s="135">
        <v>38802</v>
      </c>
    </row>
    <row r="2665" spans="1:3" ht="15.75">
      <c r="A2665" s="136" t="s">
        <v>2911</v>
      </c>
      <c r="B2665" s="134"/>
      <c r="C2665" s="135">
        <v>31820</v>
      </c>
    </row>
    <row r="2666" spans="1:3" ht="15.75">
      <c r="A2666" s="136" t="s">
        <v>2912</v>
      </c>
      <c r="B2666" s="134"/>
      <c r="C2666" s="135">
        <v>44226</v>
      </c>
    </row>
    <row r="2667" spans="1:3" ht="15.75">
      <c r="A2667" s="136" t="s">
        <v>2913</v>
      </c>
      <c r="B2667" s="134"/>
      <c r="C2667" s="135">
        <v>44226</v>
      </c>
    </row>
    <row r="2668" spans="1:3" ht="15.75">
      <c r="A2668" s="136" t="s">
        <v>2914</v>
      </c>
      <c r="B2668" s="134"/>
      <c r="C2668" s="135">
        <v>41456</v>
      </c>
    </row>
    <row r="2669" spans="1:3" ht="15.75">
      <c r="A2669" s="136" t="s">
        <v>2915</v>
      </c>
      <c r="B2669" s="134"/>
      <c r="C2669" s="135">
        <v>41456</v>
      </c>
    </row>
    <row r="2670" spans="1:3" ht="15.75">
      <c r="A2670" s="136" t="s">
        <v>2916</v>
      </c>
      <c r="B2670" s="134"/>
      <c r="C2670" s="135">
        <v>53861</v>
      </c>
    </row>
    <row r="2671" spans="1:3" ht="15.75">
      <c r="A2671" s="136" t="s">
        <v>2917</v>
      </c>
      <c r="B2671" s="134"/>
      <c r="C2671" s="135">
        <v>66266</v>
      </c>
    </row>
    <row r="2672" spans="1:3" ht="15.75">
      <c r="A2672" s="136" t="s">
        <v>2918</v>
      </c>
      <c r="B2672" s="134"/>
      <c r="C2672" s="135">
        <v>66266</v>
      </c>
    </row>
    <row r="2673" spans="1:3" ht="15.75">
      <c r="A2673" s="136" t="s">
        <v>2919</v>
      </c>
      <c r="B2673" s="134"/>
      <c r="C2673" s="135">
        <v>63497</v>
      </c>
    </row>
    <row r="2674" spans="1:3" ht="15.75">
      <c r="A2674" s="136" t="s">
        <v>2920</v>
      </c>
      <c r="B2674" s="134"/>
      <c r="C2674" s="135">
        <v>32917</v>
      </c>
    </row>
    <row r="2675" spans="1:3" ht="15.75">
      <c r="A2675" s="136" t="s">
        <v>2921</v>
      </c>
      <c r="B2675" s="134"/>
      <c r="C2675" s="135">
        <v>45322</v>
      </c>
    </row>
    <row r="2676" spans="1:3" ht="15.75">
      <c r="A2676" s="136" t="s">
        <v>2922</v>
      </c>
      <c r="B2676" s="134"/>
      <c r="C2676" s="135">
        <v>45322</v>
      </c>
    </row>
    <row r="2677" spans="1:3" ht="15.75">
      <c r="A2677" s="136" t="s">
        <v>2923</v>
      </c>
      <c r="B2677" s="134"/>
      <c r="C2677" s="135">
        <v>57496</v>
      </c>
    </row>
    <row r="2678" spans="1:3" ht="15.75">
      <c r="A2678" s="136" t="s">
        <v>2924</v>
      </c>
      <c r="B2678" s="134"/>
      <c r="C2678" s="135">
        <v>57496</v>
      </c>
    </row>
    <row r="2679" spans="1:3" ht="15.75">
      <c r="A2679" s="136" t="s">
        <v>2925</v>
      </c>
      <c r="B2679" s="134"/>
      <c r="C2679" s="135">
        <v>28359</v>
      </c>
    </row>
    <row r="2680" spans="1:3" ht="15.75">
      <c r="A2680" s="136" t="s">
        <v>2926</v>
      </c>
      <c r="B2680" s="134"/>
      <c r="C2680" s="135">
        <v>40764</v>
      </c>
    </row>
    <row r="2681" spans="1:3" ht="15.75">
      <c r="A2681" s="136" t="s">
        <v>2927</v>
      </c>
      <c r="B2681" s="134"/>
      <c r="C2681" s="135">
        <v>40764</v>
      </c>
    </row>
    <row r="2682" spans="1:3" ht="15.75">
      <c r="A2682" s="136" t="s">
        <v>2928</v>
      </c>
      <c r="B2682" s="134"/>
      <c r="C2682" s="135">
        <v>37994</v>
      </c>
    </row>
    <row r="2683" spans="1:3" ht="15.75">
      <c r="A2683" s="136" t="s">
        <v>2929</v>
      </c>
      <c r="B2683" s="134"/>
      <c r="C2683" s="135">
        <v>37994</v>
      </c>
    </row>
    <row r="2684" spans="1:3" ht="15.75">
      <c r="A2684" s="136" t="s">
        <v>2930</v>
      </c>
      <c r="B2684" s="134"/>
      <c r="C2684" s="135">
        <v>32686</v>
      </c>
    </row>
    <row r="2685" spans="1:3" ht="15.75">
      <c r="A2685" s="136" t="s">
        <v>2931</v>
      </c>
      <c r="B2685" s="134"/>
      <c r="C2685" s="135">
        <v>40591</v>
      </c>
    </row>
    <row r="2686" spans="1:3" ht="15.75">
      <c r="A2686" s="136" t="s">
        <v>2932</v>
      </c>
      <c r="B2686" s="134"/>
      <c r="C2686" s="135">
        <v>52995</v>
      </c>
    </row>
    <row r="2687" spans="1:3" ht="15.75">
      <c r="A2687" s="136" t="s">
        <v>2933</v>
      </c>
      <c r="B2687" s="134"/>
      <c r="C2687" s="135">
        <v>52995</v>
      </c>
    </row>
    <row r="2688" spans="1:3" ht="15.75">
      <c r="A2688" s="136" t="s">
        <v>2934</v>
      </c>
      <c r="B2688" s="134"/>
      <c r="C2688" s="135">
        <v>50168</v>
      </c>
    </row>
    <row r="2689" spans="1:3" ht="15.75">
      <c r="A2689" s="136" t="s">
        <v>2935</v>
      </c>
      <c r="B2689" s="134"/>
      <c r="C2689" s="135">
        <v>68084</v>
      </c>
    </row>
    <row r="2690" spans="1:3" ht="15.75">
      <c r="A2690" s="136" t="s">
        <v>2936</v>
      </c>
      <c r="B2690" s="134"/>
      <c r="C2690" s="135">
        <v>31820</v>
      </c>
    </row>
    <row r="2691" spans="1:3" ht="15.75">
      <c r="A2691" s="136" t="s">
        <v>2937</v>
      </c>
      <c r="B2691" s="134"/>
      <c r="C2691" s="135">
        <v>53861</v>
      </c>
    </row>
    <row r="2692" spans="1:3" ht="15.75">
      <c r="A2692" s="136" t="s">
        <v>2938</v>
      </c>
      <c r="B2692" s="134"/>
      <c r="C2692" s="135">
        <v>28359</v>
      </c>
    </row>
    <row r="2693" spans="1:3" ht="15.75">
      <c r="A2693" s="136" t="s">
        <v>2939</v>
      </c>
      <c r="B2693" s="134"/>
      <c r="C2693" s="135">
        <v>40591</v>
      </c>
    </row>
    <row r="2694" spans="1:3" ht="15.75">
      <c r="A2694" s="136" t="s">
        <v>2940</v>
      </c>
      <c r="B2694" s="134"/>
      <c r="C2694" s="135">
        <v>36522</v>
      </c>
    </row>
    <row r="2695" spans="1:3" ht="15.75">
      <c r="A2695" s="136" t="s">
        <v>2941</v>
      </c>
      <c r="B2695" s="134"/>
      <c r="C2695" s="135">
        <v>48927</v>
      </c>
    </row>
    <row r="2696" spans="1:3" ht="15.75">
      <c r="A2696" s="136" t="s">
        <v>2942</v>
      </c>
      <c r="B2696" s="134"/>
      <c r="C2696" s="135">
        <v>48927</v>
      </c>
    </row>
    <row r="2697" spans="1:3" ht="15.75">
      <c r="A2697" s="136" t="s">
        <v>2943</v>
      </c>
      <c r="B2697" s="134"/>
      <c r="C2697" s="135">
        <v>46129</v>
      </c>
    </row>
    <row r="2698" spans="1:3" ht="15.75">
      <c r="A2698" s="136" t="s">
        <v>2944</v>
      </c>
      <c r="B2698" s="134"/>
      <c r="C2698" s="135">
        <v>46129</v>
      </c>
    </row>
    <row r="2699" spans="1:3" ht="15.75">
      <c r="A2699" s="136" t="s">
        <v>2945</v>
      </c>
      <c r="B2699" s="134"/>
      <c r="C2699" s="135">
        <v>70968</v>
      </c>
    </row>
    <row r="2700" spans="1:3" ht="15.75">
      <c r="A2700" s="136" t="s">
        <v>2946</v>
      </c>
      <c r="B2700" s="134"/>
      <c r="C2700" s="135">
        <v>70968</v>
      </c>
    </row>
    <row r="2701" spans="1:3" ht="15.75">
      <c r="A2701" s="136" t="s">
        <v>2947</v>
      </c>
      <c r="B2701" s="134"/>
      <c r="C2701" s="135">
        <v>68142</v>
      </c>
    </row>
    <row r="2702" spans="1:3" ht="15.75">
      <c r="A2702" s="136" t="s">
        <v>2948</v>
      </c>
      <c r="B2702" s="134"/>
      <c r="C2702" s="135">
        <v>68142</v>
      </c>
    </row>
    <row r="2703" spans="1:3" ht="15.75">
      <c r="A2703" s="136" t="s">
        <v>2949</v>
      </c>
      <c r="B2703" s="134"/>
      <c r="C2703" s="135">
        <v>55391</v>
      </c>
    </row>
    <row r="2704" spans="1:3" ht="15.75">
      <c r="A2704" s="136" t="s">
        <v>2950</v>
      </c>
      <c r="B2704" s="134"/>
      <c r="C2704" s="135">
        <v>64998</v>
      </c>
    </row>
    <row r="2705" spans="1:3" ht="15.75">
      <c r="A2705" s="136" t="s">
        <v>2951</v>
      </c>
      <c r="B2705" s="134"/>
      <c r="C2705" s="135">
        <v>35542</v>
      </c>
    </row>
    <row r="2706" spans="1:3" ht="15.75">
      <c r="A2706" s="136" t="s">
        <v>2952</v>
      </c>
      <c r="B2706" s="134"/>
      <c r="C2706" s="135">
        <v>47948</v>
      </c>
    </row>
    <row r="2707" spans="1:3" ht="15.75">
      <c r="A2707" s="136" t="s">
        <v>2953</v>
      </c>
      <c r="B2707" s="134"/>
      <c r="C2707" s="135">
        <v>47948</v>
      </c>
    </row>
    <row r="2708" spans="1:3" ht="15.75">
      <c r="A2708" s="136" t="s">
        <v>2954</v>
      </c>
      <c r="B2708" s="134"/>
      <c r="C2708" s="135">
        <v>48120</v>
      </c>
    </row>
    <row r="2709" spans="1:3" ht="15.75">
      <c r="A2709" s="136" t="s">
        <v>2955</v>
      </c>
      <c r="B2709" s="134"/>
      <c r="C2709" s="135">
        <v>60525</v>
      </c>
    </row>
    <row r="2710" spans="1:3" ht="15.75">
      <c r="A2710" s="136" t="s">
        <v>2956</v>
      </c>
      <c r="B2710" s="134"/>
      <c r="C2710" s="135">
        <v>60525</v>
      </c>
    </row>
    <row r="2711" spans="1:3" ht="15.75">
      <c r="A2711" s="136" t="s">
        <v>2957</v>
      </c>
      <c r="B2711" s="134"/>
      <c r="C2711" s="135">
        <v>39235</v>
      </c>
    </row>
    <row r="2712" spans="1:3" ht="15.75">
      <c r="A2712" s="136" t="s">
        <v>2958</v>
      </c>
      <c r="B2712" s="134"/>
      <c r="C2712" s="135">
        <v>52418</v>
      </c>
    </row>
    <row r="2713" spans="1:3" ht="15.75">
      <c r="A2713" s="136" t="s">
        <v>2959</v>
      </c>
      <c r="B2713" s="134"/>
      <c r="C2713" s="135">
        <v>62055</v>
      </c>
    </row>
    <row r="2714" spans="1:3" ht="15.75">
      <c r="A2714" s="136" t="s">
        <v>2960</v>
      </c>
      <c r="B2714" s="134"/>
      <c r="C2714" s="135">
        <v>32571</v>
      </c>
    </row>
    <row r="2715" spans="1:3" ht="15.75">
      <c r="A2715" s="136" t="s">
        <v>2961</v>
      </c>
      <c r="B2715" s="134"/>
      <c r="C2715" s="135">
        <v>44975</v>
      </c>
    </row>
    <row r="2716" spans="1:3" ht="15.75">
      <c r="A2716" s="136" t="s">
        <v>2962</v>
      </c>
      <c r="B2716" s="134"/>
      <c r="C2716" s="135">
        <v>44975</v>
      </c>
    </row>
    <row r="2717" spans="1:3" ht="15.75">
      <c r="A2717" s="136" t="s">
        <v>2963</v>
      </c>
      <c r="B2717" s="134"/>
      <c r="C2717" s="135">
        <v>42206</v>
      </c>
    </row>
    <row r="2718" spans="1:3" ht="15.75">
      <c r="A2718" s="136" t="s">
        <v>2964</v>
      </c>
      <c r="B2718" s="134"/>
      <c r="C2718" s="135">
        <v>78960</v>
      </c>
    </row>
    <row r="2719" spans="1:3" ht="15.75">
      <c r="A2719" s="136" t="s">
        <v>2965</v>
      </c>
      <c r="B2719" s="134"/>
      <c r="C2719" s="135">
        <v>46505</v>
      </c>
    </row>
    <row r="2720" spans="1:3" ht="15.75">
      <c r="A2720" s="136" t="s">
        <v>2966</v>
      </c>
      <c r="B2720" s="134"/>
      <c r="C2720" s="135">
        <v>45177</v>
      </c>
    </row>
    <row r="2721" spans="1:3" ht="15.75">
      <c r="A2721" s="136" t="s">
        <v>2967</v>
      </c>
      <c r="B2721" s="134"/>
      <c r="C2721" s="135">
        <v>57582</v>
      </c>
    </row>
    <row r="2722" spans="1:3" ht="15.75">
      <c r="A2722" s="136" t="s">
        <v>2968</v>
      </c>
      <c r="B2722" s="134"/>
      <c r="C2722" s="135">
        <v>57582</v>
      </c>
    </row>
    <row r="2723" spans="1:3" ht="15.75">
      <c r="A2723" s="136" t="s">
        <v>2969</v>
      </c>
      <c r="B2723" s="134"/>
      <c r="C2723" s="135">
        <v>54814</v>
      </c>
    </row>
    <row r="2724" spans="1:3" ht="15.75">
      <c r="A2724" s="136" t="s">
        <v>2970</v>
      </c>
      <c r="B2724" s="134"/>
      <c r="C2724" s="135">
        <v>73737</v>
      </c>
    </row>
    <row r="2725" spans="1:3" ht="15.75">
      <c r="A2725" s="136" t="s">
        <v>2971</v>
      </c>
      <c r="B2725" s="134"/>
      <c r="C2725" s="135">
        <v>36522</v>
      </c>
    </row>
    <row r="2726" spans="1:3" ht="15.75">
      <c r="A2726" s="136" t="s">
        <v>2972</v>
      </c>
      <c r="B2726" s="134"/>
      <c r="C2726" s="135">
        <v>58564</v>
      </c>
    </row>
    <row r="2727" spans="1:3" ht="15.75">
      <c r="A2727" s="136" t="s">
        <v>2973</v>
      </c>
      <c r="B2727" s="134"/>
      <c r="C2727" s="135">
        <v>32571</v>
      </c>
    </row>
    <row r="2728" spans="1:3" ht="15.75">
      <c r="A2728" s="136" t="s">
        <v>2974</v>
      </c>
      <c r="B2728" s="134"/>
      <c r="C2728" s="135">
        <v>45177</v>
      </c>
    </row>
    <row r="2729" spans="1:3" ht="15.75">
      <c r="A2729" s="136" t="s">
        <v>2975</v>
      </c>
      <c r="B2729" s="134"/>
      <c r="C2729" s="135">
        <v>43043</v>
      </c>
    </row>
    <row r="2730" spans="1:3" ht="15.75">
      <c r="A2730" s="136" t="s">
        <v>2976</v>
      </c>
      <c r="B2730" s="134"/>
      <c r="C2730" s="135">
        <v>93240</v>
      </c>
    </row>
    <row r="2731" spans="1:3" ht="15.75">
      <c r="A2731" s="136" t="s">
        <v>2977</v>
      </c>
      <c r="B2731" s="134"/>
      <c r="C2731" s="135">
        <v>102848</v>
      </c>
    </row>
    <row r="2732" spans="1:3" ht="15.75">
      <c r="A2732" s="136" t="s">
        <v>2978</v>
      </c>
      <c r="B2732" s="134"/>
      <c r="C2732" s="135">
        <v>45611</v>
      </c>
    </row>
    <row r="2733" spans="1:3" ht="15.75">
      <c r="A2733" s="136" t="s">
        <v>2979</v>
      </c>
      <c r="B2733" s="134"/>
      <c r="C2733" s="135">
        <v>58015</v>
      </c>
    </row>
    <row r="2734" spans="1:3" ht="15.75">
      <c r="A2734" s="136" t="s">
        <v>2980</v>
      </c>
      <c r="B2734" s="134"/>
      <c r="C2734" s="135">
        <v>58015</v>
      </c>
    </row>
    <row r="2735" spans="1:3" ht="15.75">
      <c r="A2735" s="136" t="s">
        <v>2981</v>
      </c>
      <c r="B2735" s="134"/>
      <c r="C2735" s="135">
        <v>55218</v>
      </c>
    </row>
    <row r="2736" spans="1:3" ht="15.75">
      <c r="A2736" s="136" t="s">
        <v>2982</v>
      </c>
      <c r="B2736" s="134"/>
      <c r="C2736" s="135">
        <v>55218</v>
      </c>
    </row>
    <row r="2737" spans="1:3" ht="15.75">
      <c r="A2737" s="136" t="s">
        <v>2983</v>
      </c>
      <c r="B2737" s="134"/>
      <c r="C2737" s="135">
        <v>64478</v>
      </c>
    </row>
    <row r="2738" spans="1:3" ht="15.75">
      <c r="A2738" s="136" t="s">
        <v>2984</v>
      </c>
      <c r="B2738" s="134"/>
      <c r="C2738" s="135">
        <v>81267</v>
      </c>
    </row>
    <row r="2739" spans="1:3" ht="15.75">
      <c r="A2739" s="136" t="s">
        <v>2985</v>
      </c>
      <c r="B2739" s="134"/>
      <c r="C2739" s="135">
        <v>81267</v>
      </c>
    </row>
    <row r="2740" spans="1:3" ht="15.75">
      <c r="A2740" s="136" t="s">
        <v>2986</v>
      </c>
      <c r="B2740" s="134"/>
      <c r="C2740" s="135">
        <v>78498</v>
      </c>
    </row>
    <row r="2741" spans="1:3" ht="15.75">
      <c r="A2741" s="136" t="s">
        <v>2987</v>
      </c>
      <c r="B2741" s="134"/>
      <c r="C2741" s="135">
        <v>48351</v>
      </c>
    </row>
    <row r="2742" spans="1:3" ht="15.75">
      <c r="A2742" s="136" t="s">
        <v>2988</v>
      </c>
      <c r="B2742" s="134"/>
      <c r="C2742" s="135">
        <v>74978</v>
      </c>
    </row>
    <row r="2743" spans="1:3" ht="15.75">
      <c r="A2743" s="136" t="s">
        <v>2989</v>
      </c>
      <c r="B2743" s="134"/>
      <c r="C2743" s="135">
        <v>45582</v>
      </c>
    </row>
    <row r="2744" spans="1:3" ht="15.75">
      <c r="A2744" s="136" t="s">
        <v>2990</v>
      </c>
      <c r="B2744" s="134"/>
      <c r="C2744" s="135">
        <v>57987</v>
      </c>
    </row>
    <row r="2745" spans="1:3" ht="15.75">
      <c r="A2745" s="136" t="s">
        <v>2991</v>
      </c>
      <c r="B2745" s="134"/>
      <c r="C2745" s="135">
        <v>57987</v>
      </c>
    </row>
    <row r="2746" spans="1:3" ht="15.75">
      <c r="A2746" s="136" t="s">
        <v>2992</v>
      </c>
      <c r="B2746" s="134"/>
      <c r="C2746" s="135">
        <v>59111</v>
      </c>
    </row>
    <row r="2747" spans="1:3" ht="15.75">
      <c r="A2747" s="136" t="s">
        <v>2993</v>
      </c>
      <c r="B2747" s="134"/>
      <c r="C2747" s="135">
        <v>71517</v>
      </c>
    </row>
    <row r="2748" spans="1:3" ht="15.75">
      <c r="A2748" s="136" t="s">
        <v>2994</v>
      </c>
      <c r="B2748" s="134"/>
      <c r="C2748" s="135">
        <v>71517</v>
      </c>
    </row>
    <row r="2749" spans="1:3" ht="15.75">
      <c r="A2749" s="136" t="s">
        <v>2995</v>
      </c>
      <c r="B2749" s="134"/>
      <c r="C2749" s="135">
        <v>47543</v>
      </c>
    </row>
    <row r="2750" spans="1:3" ht="15.75">
      <c r="A2750" s="136" t="s">
        <v>2996</v>
      </c>
      <c r="B2750" s="134"/>
      <c r="C2750" s="135">
        <v>70017</v>
      </c>
    </row>
    <row r="2751" spans="1:3" ht="15.75">
      <c r="A2751" s="136" t="s">
        <v>2997</v>
      </c>
      <c r="B2751" s="134"/>
      <c r="C2751" s="135">
        <v>79594</v>
      </c>
    </row>
    <row r="2752" spans="1:3" ht="15.75">
      <c r="A2752" s="136" t="s">
        <v>2998</v>
      </c>
      <c r="B2752" s="134"/>
      <c r="C2752" s="135">
        <v>40619</v>
      </c>
    </row>
    <row r="2753" spans="1:3" ht="15.75">
      <c r="A2753" s="136" t="s">
        <v>2999</v>
      </c>
      <c r="B2753" s="134"/>
      <c r="C2753" s="135">
        <v>53024</v>
      </c>
    </row>
    <row r="2754" spans="1:3" ht="15.75">
      <c r="A2754" s="136" t="s">
        <v>3000</v>
      </c>
      <c r="B2754" s="134"/>
      <c r="C2754" s="135">
        <v>53024</v>
      </c>
    </row>
    <row r="2755" spans="1:3" ht="15.75">
      <c r="A2755" s="136" t="s">
        <v>3001</v>
      </c>
      <c r="B2755" s="134"/>
      <c r="C2755" s="135">
        <v>50198</v>
      </c>
    </row>
    <row r="2756" spans="1:3" ht="15.75">
      <c r="A2756" s="136" t="s">
        <v>3002</v>
      </c>
      <c r="B2756" s="134"/>
      <c r="C2756" s="135">
        <v>50198</v>
      </c>
    </row>
    <row r="2757" spans="1:3" ht="15.75">
      <c r="A2757" s="136" t="s">
        <v>3003</v>
      </c>
      <c r="B2757" s="134"/>
      <c r="C2757" s="135">
        <v>87990</v>
      </c>
    </row>
    <row r="2758" spans="1:3" ht="15.75">
      <c r="A2758" s="136" t="s">
        <v>3004</v>
      </c>
      <c r="B2758" s="134"/>
      <c r="C2758" s="135">
        <v>45062</v>
      </c>
    </row>
    <row r="2759" spans="1:3" ht="15.75">
      <c r="A2759" s="136" t="s">
        <v>3005</v>
      </c>
      <c r="B2759" s="134"/>
      <c r="C2759" s="135">
        <v>54670</v>
      </c>
    </row>
    <row r="2760" spans="1:3" ht="15.75">
      <c r="A2760" s="136" t="s">
        <v>3006</v>
      </c>
      <c r="B2760" s="134"/>
      <c r="C2760" s="135">
        <v>66584</v>
      </c>
    </row>
    <row r="2761" spans="1:3" ht="15.75">
      <c r="A2761" s="136" t="s">
        <v>3007</v>
      </c>
      <c r="B2761" s="134"/>
      <c r="C2761" s="135">
        <v>66584</v>
      </c>
    </row>
    <row r="2762" spans="1:3" ht="15.75">
      <c r="A2762" s="136" t="s">
        <v>3008</v>
      </c>
      <c r="B2762" s="134"/>
      <c r="C2762" s="135">
        <v>63815</v>
      </c>
    </row>
    <row r="2763" spans="1:3" ht="15.75">
      <c r="A2763" s="136" t="s">
        <v>3009</v>
      </c>
      <c r="B2763" s="134"/>
      <c r="C2763" s="135">
        <v>83056</v>
      </c>
    </row>
    <row r="2764" spans="1:3" ht="15.75">
      <c r="A2764" s="136" t="s">
        <v>3010</v>
      </c>
      <c r="B2764" s="134"/>
      <c r="C2764" s="135">
        <v>45611</v>
      </c>
    </row>
    <row r="2765" spans="1:3" ht="15.75">
      <c r="A2765" s="136" t="s">
        <v>3011</v>
      </c>
      <c r="B2765" s="134"/>
      <c r="C2765" s="135">
        <v>68863</v>
      </c>
    </row>
    <row r="2766" spans="1:3" ht="15.75">
      <c r="A2766" s="136" t="s">
        <v>3012</v>
      </c>
      <c r="B2766" s="134"/>
      <c r="C2766" s="135">
        <v>40619</v>
      </c>
    </row>
    <row r="2767" spans="1:3" ht="15.75">
      <c r="A2767" s="136" t="s">
        <v>3013</v>
      </c>
      <c r="B2767" s="134"/>
      <c r="C2767" s="135">
        <v>54178</v>
      </c>
    </row>
    <row r="2768" spans="1:3" ht="15.75">
      <c r="A2768" s="136" t="s">
        <v>3014</v>
      </c>
      <c r="B2768" s="134"/>
      <c r="C2768" s="135">
        <v>23122</v>
      </c>
    </row>
    <row r="2769" spans="1:3" ht="15.75">
      <c r="A2769" s="136" t="s">
        <v>3015</v>
      </c>
      <c r="B2769" s="134"/>
      <c r="C2769" s="135">
        <v>28992</v>
      </c>
    </row>
    <row r="2770" spans="1:3" ht="15.75">
      <c r="A2770" s="136" t="s">
        <v>3016</v>
      </c>
      <c r="B2770" s="134"/>
      <c r="C2770" s="135">
        <v>28992</v>
      </c>
    </row>
    <row r="2771" spans="1:3" ht="15.75">
      <c r="A2771" s="136" t="s">
        <v>3017</v>
      </c>
      <c r="B2771" s="134"/>
      <c r="C2771" s="135">
        <v>24066</v>
      </c>
    </row>
    <row r="2772" spans="1:3" ht="15.75">
      <c r="A2772" s="136" t="s">
        <v>3018</v>
      </c>
      <c r="B2772" s="134"/>
      <c r="C2772" s="135">
        <v>30142</v>
      </c>
    </row>
    <row r="2773" spans="1:3" ht="15.75">
      <c r="A2773" s="136" t="s">
        <v>3019</v>
      </c>
      <c r="B2773" s="134"/>
      <c r="C2773" s="135">
        <v>30142</v>
      </c>
    </row>
    <row r="2774" spans="1:3" ht="15.75">
      <c r="A2774" s="136" t="s">
        <v>3020</v>
      </c>
      <c r="B2774" s="134"/>
      <c r="C2774" s="135">
        <v>26544</v>
      </c>
    </row>
    <row r="2775" spans="1:3" ht="15.75">
      <c r="A2775" s="136" t="s">
        <v>3021</v>
      </c>
      <c r="B2775" s="134"/>
      <c r="C2775" s="135">
        <v>34447</v>
      </c>
    </row>
    <row r="2776" spans="1:3" ht="15.75">
      <c r="A2776" s="136" t="s">
        <v>3022</v>
      </c>
      <c r="B2776" s="134"/>
      <c r="C2776" s="135">
        <v>34447</v>
      </c>
    </row>
    <row r="2777" spans="1:3" ht="15.75">
      <c r="A2777" s="136" t="s">
        <v>3023</v>
      </c>
      <c r="B2777" s="134"/>
      <c r="C2777" s="135">
        <v>33326</v>
      </c>
    </row>
    <row r="2778" spans="1:3" ht="15.75">
      <c r="A2778" s="136" t="s">
        <v>3024</v>
      </c>
      <c r="B2778" s="134"/>
      <c r="C2778" s="135">
        <v>41732</v>
      </c>
    </row>
    <row r="2779" spans="1:3" ht="15.75">
      <c r="A2779" s="136" t="s">
        <v>3025</v>
      </c>
      <c r="B2779" s="134"/>
      <c r="C2779" s="135">
        <v>41732</v>
      </c>
    </row>
    <row r="2780" spans="1:3" ht="15.75">
      <c r="A2780" s="136" t="s">
        <v>3026</v>
      </c>
      <c r="B2780" s="134"/>
      <c r="C2780" s="135">
        <v>35391</v>
      </c>
    </row>
    <row r="2781" spans="1:3" ht="15.75">
      <c r="A2781" s="136" t="s">
        <v>3027</v>
      </c>
      <c r="B2781" s="134"/>
      <c r="C2781" s="135">
        <v>44623</v>
      </c>
    </row>
    <row r="2782" spans="1:3" ht="15.75">
      <c r="A2782" s="136" t="s">
        <v>3028</v>
      </c>
      <c r="B2782" s="134"/>
      <c r="C2782" s="135">
        <v>44623</v>
      </c>
    </row>
    <row r="2783" spans="1:3" ht="15.75">
      <c r="A2783" s="136" t="s">
        <v>3029</v>
      </c>
      <c r="B2783" s="134"/>
      <c r="C2783" s="135">
        <v>44274</v>
      </c>
    </row>
    <row r="2784" spans="1:3" ht="15.75">
      <c r="A2784" s="136" t="s">
        <v>3030</v>
      </c>
      <c r="B2784" s="134"/>
      <c r="C2784" s="135">
        <v>53286</v>
      </c>
    </row>
    <row r="2785" spans="1:3" ht="15.75">
      <c r="A2785" s="136" t="s">
        <v>3031</v>
      </c>
      <c r="B2785" s="134"/>
      <c r="C2785" s="135">
        <v>16606</v>
      </c>
    </row>
    <row r="2786" spans="1:3" ht="15.75">
      <c r="A2786" s="136" t="s">
        <v>3032</v>
      </c>
      <c r="B2786" s="134"/>
      <c r="C2786" s="135">
        <v>25198</v>
      </c>
    </row>
    <row r="2787" spans="1:3" ht="15.75">
      <c r="A2787" s="136" t="s">
        <v>3033</v>
      </c>
      <c r="B2787" s="134"/>
      <c r="C2787" s="135">
        <v>20731</v>
      </c>
    </row>
    <row r="2788" spans="1:3" ht="15.75">
      <c r="A2788" s="136" t="s">
        <v>3034</v>
      </c>
      <c r="B2788" s="134"/>
      <c r="C2788" s="135">
        <v>19208</v>
      </c>
    </row>
    <row r="2789" spans="1:3" ht="15.75">
      <c r="A2789" s="136" t="s">
        <v>3035</v>
      </c>
      <c r="B2789" s="134"/>
      <c r="C2789" s="135">
        <v>39991</v>
      </c>
    </row>
    <row r="2790" spans="1:3" ht="15.75">
      <c r="A2790" s="136" t="s">
        <v>3036</v>
      </c>
      <c r="B2790" s="134"/>
      <c r="C2790" s="135">
        <v>16606</v>
      </c>
    </row>
    <row r="2791" spans="1:3" ht="15.75">
      <c r="A2791" s="136" t="s">
        <v>3037</v>
      </c>
      <c r="B2791" s="134"/>
      <c r="C2791" s="135">
        <v>28141</v>
      </c>
    </row>
    <row r="2792" spans="1:3" ht="15.75">
      <c r="A2792" s="136" t="s">
        <v>3038</v>
      </c>
      <c r="B2792" s="134"/>
      <c r="C2792" s="135">
        <v>32949</v>
      </c>
    </row>
    <row r="2793" spans="1:3" ht="15.75">
      <c r="A2793" s="136" t="s">
        <v>3039</v>
      </c>
      <c r="B2793" s="134"/>
      <c r="C2793" s="135">
        <v>48425</v>
      </c>
    </row>
    <row r="2794" spans="1:3" ht="15.75">
      <c r="A2794" s="136" t="s">
        <v>3040</v>
      </c>
      <c r="B2794" s="134"/>
      <c r="C2794" s="135">
        <v>57490</v>
      </c>
    </row>
    <row r="2795" spans="1:3" ht="15.75">
      <c r="A2795" s="136" t="s">
        <v>3041</v>
      </c>
      <c r="B2795" s="134"/>
      <c r="C2795" s="135">
        <v>20994</v>
      </c>
    </row>
    <row r="2796" spans="1:3" ht="15.75">
      <c r="A2796" s="136" t="s">
        <v>3042</v>
      </c>
      <c r="B2796" s="134"/>
      <c r="C2796" s="135">
        <v>38046</v>
      </c>
    </row>
    <row r="2797" spans="1:3" ht="15.75">
      <c r="A2797" s="136" t="s">
        <v>3043</v>
      </c>
      <c r="B2797" s="134"/>
      <c r="C2797" s="135">
        <v>37075</v>
      </c>
    </row>
    <row r="2798" spans="1:3" ht="15.75">
      <c r="A2798" s="136" t="s">
        <v>3044</v>
      </c>
      <c r="B2798" s="134"/>
      <c r="C2798" s="135">
        <v>46139</v>
      </c>
    </row>
    <row r="2799" spans="1:3" ht="15.75">
      <c r="A2799" s="136" t="s">
        <v>3045</v>
      </c>
      <c r="B2799" s="134"/>
      <c r="C2799" s="135">
        <v>24226</v>
      </c>
    </row>
    <row r="2800" spans="1:3" ht="15.75">
      <c r="A2800" s="136" t="s">
        <v>3046</v>
      </c>
      <c r="B2800" s="134"/>
      <c r="C2800" s="135">
        <v>24226</v>
      </c>
    </row>
    <row r="2801" spans="1:3" ht="15.75">
      <c r="A2801" s="136" t="s">
        <v>3047</v>
      </c>
      <c r="B2801" s="134"/>
      <c r="C2801" s="135">
        <v>34263</v>
      </c>
    </row>
    <row r="2802" spans="1:3" ht="15.75">
      <c r="A2802" s="136" t="s">
        <v>3048</v>
      </c>
      <c r="B2802" s="134"/>
      <c r="C2802" s="135">
        <v>43301</v>
      </c>
    </row>
    <row r="2803" spans="1:3" ht="15.75">
      <c r="A2803" s="136" t="s">
        <v>3049</v>
      </c>
      <c r="B2803" s="134"/>
      <c r="C2803" s="135">
        <v>18262</v>
      </c>
    </row>
    <row r="2804" spans="1:3" ht="15.75">
      <c r="A2804" s="136" t="s">
        <v>3050</v>
      </c>
      <c r="B2804" s="134"/>
      <c r="C2804" s="135">
        <v>22386</v>
      </c>
    </row>
    <row r="2805" spans="1:3" ht="15.75">
      <c r="A2805" s="136" t="s">
        <v>3051</v>
      </c>
      <c r="B2805" s="134"/>
      <c r="C2805" s="135">
        <v>20994</v>
      </c>
    </row>
    <row r="2806" spans="1:3" ht="15.75">
      <c r="A2806" s="136" t="s">
        <v>3052</v>
      </c>
      <c r="B2806" s="134"/>
      <c r="C2806" s="135">
        <v>41804</v>
      </c>
    </row>
    <row r="2807" spans="1:3" ht="15.75">
      <c r="A2807" s="136" t="s">
        <v>3053</v>
      </c>
      <c r="B2807" s="134"/>
      <c r="C2807" s="135">
        <v>18262</v>
      </c>
    </row>
    <row r="2808" spans="1:3" ht="15.75">
      <c r="A2808" s="136" t="s">
        <v>3054</v>
      </c>
      <c r="B2808" s="134"/>
      <c r="C2808" s="135">
        <v>29770</v>
      </c>
    </row>
    <row r="2809" spans="1:3" ht="15.75">
      <c r="A2809" s="136" t="s">
        <v>3055</v>
      </c>
      <c r="B2809" s="134"/>
      <c r="C2809" s="135">
        <v>35261</v>
      </c>
    </row>
    <row r="2810" spans="1:3" ht="15.75">
      <c r="A2810" s="136" t="s">
        <v>3056</v>
      </c>
      <c r="B2810" s="134"/>
      <c r="C2810" s="135">
        <v>55704</v>
      </c>
    </row>
    <row r="2811" spans="1:3" ht="15.75">
      <c r="A2811" s="136" t="s">
        <v>3057</v>
      </c>
      <c r="B2811" s="134"/>
      <c r="C2811" s="135">
        <v>64689</v>
      </c>
    </row>
    <row r="2812" spans="1:3" ht="15.75">
      <c r="A2812" s="136" t="s">
        <v>3058</v>
      </c>
      <c r="B2812" s="134"/>
      <c r="C2812" s="135">
        <v>23359</v>
      </c>
    </row>
    <row r="2813" spans="1:3" ht="15.75">
      <c r="A2813" s="136" t="s">
        <v>3059</v>
      </c>
      <c r="B2813" s="134"/>
      <c r="C2813" s="135">
        <v>42487</v>
      </c>
    </row>
    <row r="2814" spans="1:3" ht="15.75">
      <c r="A2814" s="136" t="s">
        <v>3060</v>
      </c>
      <c r="B2814" s="134"/>
      <c r="C2814" s="135">
        <v>51473</v>
      </c>
    </row>
    <row r="2815" spans="1:3" ht="15.75">
      <c r="A2815" s="136" t="s">
        <v>3061</v>
      </c>
      <c r="B2815" s="134"/>
      <c r="C2815" s="135">
        <v>24410</v>
      </c>
    </row>
    <row r="2816" spans="1:3" ht="15.75">
      <c r="A2816" s="136" t="s">
        <v>3062</v>
      </c>
      <c r="B2816" s="134"/>
      <c r="C2816" s="135">
        <v>26117</v>
      </c>
    </row>
    <row r="2817" spans="1:3" ht="15.75">
      <c r="A2817" s="136" t="s">
        <v>3063</v>
      </c>
      <c r="B2817" s="134"/>
      <c r="C2817" s="135">
        <v>34710</v>
      </c>
    </row>
    <row r="2818" spans="1:3" ht="15.75">
      <c r="A2818" s="136" t="s">
        <v>3064</v>
      </c>
      <c r="B2818" s="134"/>
      <c r="C2818" s="135">
        <v>38232</v>
      </c>
    </row>
    <row r="2819" spans="1:3" ht="15.75">
      <c r="A2819" s="136" t="s">
        <v>3065</v>
      </c>
      <c r="B2819" s="134"/>
      <c r="C2819" s="135">
        <v>47269</v>
      </c>
    </row>
    <row r="2820" spans="1:3" ht="15.75">
      <c r="A2820" s="136" t="s">
        <v>3066</v>
      </c>
      <c r="B2820" s="134"/>
      <c r="C2820" s="135">
        <v>20153</v>
      </c>
    </row>
    <row r="2821" spans="1:3" ht="15.75">
      <c r="A2821" s="136" t="s">
        <v>3067</v>
      </c>
      <c r="B2821" s="134"/>
      <c r="C2821" s="135">
        <v>28772</v>
      </c>
    </row>
    <row r="2822" spans="1:3" ht="15.75">
      <c r="A2822" s="136" t="s">
        <v>3068</v>
      </c>
      <c r="B2822" s="134"/>
      <c r="C2822" s="135">
        <v>24252</v>
      </c>
    </row>
    <row r="2823" spans="1:3" ht="15.75">
      <c r="A2823" s="136" t="s">
        <v>3069</v>
      </c>
      <c r="B2823" s="134"/>
      <c r="C2823" s="135">
        <v>31662</v>
      </c>
    </row>
    <row r="2824" spans="1:3" ht="15.75">
      <c r="A2824" s="136" t="s">
        <v>3070</v>
      </c>
      <c r="B2824" s="134"/>
      <c r="C2824" s="135">
        <v>62114</v>
      </c>
    </row>
    <row r="2825" spans="1:3" ht="15.75">
      <c r="A2825" s="136" t="s">
        <v>3071</v>
      </c>
      <c r="B2825" s="134"/>
      <c r="C2825" s="135">
        <v>23359</v>
      </c>
    </row>
    <row r="2826" spans="1:3" ht="15.75">
      <c r="A2826" s="136" t="s">
        <v>3072</v>
      </c>
      <c r="B2826" s="134"/>
      <c r="C2826" s="135">
        <v>44116</v>
      </c>
    </row>
    <row r="2827" spans="1:3" ht="15.75">
      <c r="A2827" s="136" t="s">
        <v>3073</v>
      </c>
      <c r="B2827" s="134"/>
      <c r="C2827" s="135">
        <v>20153</v>
      </c>
    </row>
    <row r="2828" spans="1:3" ht="15.75">
      <c r="A2828" s="136" t="s">
        <v>3074</v>
      </c>
      <c r="B2828" s="134"/>
      <c r="C2828" s="135">
        <v>31662</v>
      </c>
    </row>
    <row r="2829" spans="1:3" ht="15.75">
      <c r="A2829" s="136" t="s">
        <v>3075</v>
      </c>
      <c r="B2829" s="134"/>
      <c r="C2829" s="135">
        <v>39544</v>
      </c>
    </row>
    <row r="2830" spans="1:3" ht="15.75">
      <c r="A2830" s="136" t="s">
        <v>3076</v>
      </c>
      <c r="B2830" s="134"/>
      <c r="C2830" s="135">
        <v>39544</v>
      </c>
    </row>
    <row r="2831" spans="1:3" ht="15.75">
      <c r="A2831" s="136" t="s">
        <v>3077</v>
      </c>
      <c r="B2831" s="134"/>
      <c r="C2831" s="135">
        <v>59382</v>
      </c>
    </row>
    <row r="2832" spans="1:3" ht="15.75">
      <c r="A2832" s="136" t="s">
        <v>3078</v>
      </c>
      <c r="B2832" s="134"/>
      <c r="C2832" s="135">
        <v>68420</v>
      </c>
    </row>
    <row r="2833" spans="1:3" ht="15.75">
      <c r="A2833" s="136" t="s">
        <v>3079</v>
      </c>
      <c r="B2833" s="134"/>
      <c r="C2833" s="135">
        <v>27037</v>
      </c>
    </row>
    <row r="2834" spans="1:3" ht="15.75">
      <c r="A2834" s="136" t="s">
        <v>3080</v>
      </c>
      <c r="B2834" s="134"/>
      <c r="C2834" s="135">
        <v>47795</v>
      </c>
    </row>
    <row r="2835" spans="1:3" ht="15.75">
      <c r="A2835" s="136" t="s">
        <v>3081</v>
      </c>
      <c r="B2835" s="134"/>
      <c r="C2835" s="135">
        <v>44694</v>
      </c>
    </row>
    <row r="2836" spans="1:3" ht="15.75">
      <c r="A2836" s="136" t="s">
        <v>3082</v>
      </c>
      <c r="B2836" s="134"/>
      <c r="C2836" s="135">
        <v>53734</v>
      </c>
    </row>
    <row r="2837" spans="1:3" ht="15.75">
      <c r="A2837" s="136" t="s">
        <v>3083</v>
      </c>
      <c r="B2837" s="134"/>
      <c r="C2837" s="135">
        <v>29375</v>
      </c>
    </row>
    <row r="2838" spans="1:3" ht="15.75">
      <c r="A2838" s="136" t="s">
        <v>3084</v>
      </c>
      <c r="B2838" s="134"/>
      <c r="C2838" s="135">
        <v>41147</v>
      </c>
    </row>
    <row r="2839" spans="1:3" ht="15.75">
      <c r="A2839" s="136" t="s">
        <v>3085</v>
      </c>
      <c r="B2839" s="134"/>
      <c r="C2839" s="135">
        <v>50185</v>
      </c>
    </row>
    <row r="2840" spans="1:3" ht="15.75">
      <c r="A2840" s="136" t="s">
        <v>3086</v>
      </c>
      <c r="B2840" s="134"/>
      <c r="C2840" s="135">
        <v>23069</v>
      </c>
    </row>
    <row r="2841" spans="1:3" ht="15.75">
      <c r="A2841" s="136" t="s">
        <v>3087</v>
      </c>
      <c r="B2841" s="134"/>
      <c r="C2841" s="135">
        <v>27221</v>
      </c>
    </row>
    <row r="2842" spans="1:3" ht="15.75">
      <c r="A2842" s="136" t="s">
        <v>3088</v>
      </c>
      <c r="B2842" s="134"/>
      <c r="C2842" s="135">
        <v>61879</v>
      </c>
    </row>
    <row r="2843" spans="1:3" ht="15.75">
      <c r="A2843" s="136" t="s">
        <v>3089</v>
      </c>
      <c r="B2843" s="134"/>
      <c r="C2843" s="135">
        <v>27037</v>
      </c>
    </row>
    <row r="2844" spans="1:3" ht="15.75">
      <c r="A2844" s="136" t="s">
        <v>3090</v>
      </c>
      <c r="B2844" s="134"/>
      <c r="C2844" s="135">
        <v>47795</v>
      </c>
    </row>
    <row r="2845" spans="1:3" ht="15.75">
      <c r="A2845" s="136" t="s">
        <v>3091</v>
      </c>
      <c r="B2845" s="134"/>
      <c r="C2845" s="135">
        <v>23069</v>
      </c>
    </row>
    <row r="2846" spans="1:3" ht="15.75">
      <c r="A2846" s="136" t="s">
        <v>3092</v>
      </c>
      <c r="B2846" s="134"/>
      <c r="C2846" s="135">
        <v>34973</v>
      </c>
    </row>
    <row r="2847" spans="1:3" ht="15.75">
      <c r="A2847" s="136" t="s">
        <v>3093</v>
      </c>
      <c r="B2847" s="134"/>
      <c r="C2847" s="135">
        <v>41541</v>
      </c>
    </row>
    <row r="2848" spans="1:3" ht="15.75">
      <c r="A2848" s="136" t="s">
        <v>3094</v>
      </c>
      <c r="B2848" s="134"/>
      <c r="C2848" s="135">
        <v>61378</v>
      </c>
    </row>
    <row r="2849" spans="1:3" ht="15.75">
      <c r="A2849" s="136" t="s">
        <v>3095</v>
      </c>
      <c r="B2849" s="134"/>
      <c r="C2849" s="135">
        <v>70417</v>
      </c>
    </row>
    <row r="2850" spans="1:3" ht="15.75">
      <c r="A2850" s="136" t="s">
        <v>3096</v>
      </c>
      <c r="B2850" s="134"/>
      <c r="C2850" s="135">
        <v>29034</v>
      </c>
    </row>
    <row r="2851" spans="1:3" ht="15.75">
      <c r="A2851" s="136" t="s">
        <v>3097</v>
      </c>
      <c r="B2851" s="134"/>
      <c r="C2851" s="135">
        <v>46086</v>
      </c>
    </row>
    <row r="2852" spans="1:3" ht="15.75">
      <c r="A2852" s="136" t="s">
        <v>3098</v>
      </c>
      <c r="B2852" s="134"/>
      <c r="C2852" s="135">
        <v>45850</v>
      </c>
    </row>
    <row r="2853" spans="1:3" ht="15.75">
      <c r="A2853" s="136" t="s">
        <v>3099</v>
      </c>
      <c r="B2853" s="134"/>
      <c r="C2853" s="135">
        <v>54889</v>
      </c>
    </row>
    <row r="2854" spans="1:3" ht="15.75">
      <c r="A2854" s="136" t="s">
        <v>3100</v>
      </c>
      <c r="B2854" s="134"/>
      <c r="C2854" s="135">
        <v>27773</v>
      </c>
    </row>
    <row r="2855" spans="1:3" ht="15.75">
      <c r="A2855" s="136" t="s">
        <v>3101</v>
      </c>
      <c r="B2855" s="134"/>
      <c r="C2855" s="135">
        <v>31267</v>
      </c>
    </row>
    <row r="2856" spans="1:3" ht="15.75">
      <c r="A2856" s="136" t="s">
        <v>3102</v>
      </c>
      <c r="B2856" s="134"/>
      <c r="C2856" s="135">
        <v>31267</v>
      </c>
    </row>
    <row r="2857" spans="1:3" ht="15.75">
      <c r="A2857" s="136" t="s">
        <v>3103</v>
      </c>
      <c r="B2857" s="134"/>
      <c r="C2857" s="135">
        <v>43038</v>
      </c>
    </row>
    <row r="2858" spans="1:3" ht="15.75">
      <c r="A2858" s="136" t="s">
        <v>3104</v>
      </c>
      <c r="B2858" s="134"/>
      <c r="C2858" s="135">
        <v>52077</v>
      </c>
    </row>
    <row r="2859" spans="1:3" ht="15.75">
      <c r="A2859" s="136" t="s">
        <v>3105</v>
      </c>
      <c r="B2859" s="134"/>
      <c r="C2859" s="135">
        <v>24961</v>
      </c>
    </row>
    <row r="2860" spans="1:3" ht="15.75">
      <c r="A2860" s="136" t="s">
        <v>3106</v>
      </c>
      <c r="B2860" s="134"/>
      <c r="C2860" s="135">
        <v>29060</v>
      </c>
    </row>
    <row r="2861" spans="1:3" ht="15.75">
      <c r="A2861" s="136" t="s">
        <v>3107</v>
      </c>
      <c r="B2861" s="134"/>
      <c r="C2861" s="135">
        <v>29034</v>
      </c>
    </row>
    <row r="2862" spans="1:3" ht="15.75">
      <c r="A2862" s="136" t="s">
        <v>3108</v>
      </c>
      <c r="B2862" s="134"/>
      <c r="C2862" s="135">
        <v>49792</v>
      </c>
    </row>
    <row r="2863" spans="1:3" ht="15.75">
      <c r="A2863" s="136" t="s">
        <v>3109</v>
      </c>
      <c r="B2863" s="134"/>
      <c r="C2863" s="135">
        <v>24961</v>
      </c>
    </row>
    <row r="2864" spans="1:3" ht="15.75">
      <c r="A2864" s="136" t="s">
        <v>3110</v>
      </c>
      <c r="B2864" s="134"/>
      <c r="C2864" s="135">
        <v>36838</v>
      </c>
    </row>
    <row r="2865" spans="1:3" ht="15.75">
      <c r="A2865" s="136" t="s">
        <v>3111</v>
      </c>
      <c r="B2865" s="134"/>
      <c r="C2865" s="135">
        <v>50921</v>
      </c>
    </row>
    <row r="2866" spans="1:3" ht="15.75">
      <c r="A2866" s="136" t="s">
        <v>3112</v>
      </c>
      <c r="B2866" s="134"/>
      <c r="C2866" s="135">
        <v>50921</v>
      </c>
    </row>
    <row r="2867" spans="1:3" ht="15.75">
      <c r="A2867" s="136" t="s">
        <v>3113</v>
      </c>
      <c r="B2867" s="134"/>
      <c r="C2867" s="135">
        <v>81323</v>
      </c>
    </row>
    <row r="2868" spans="1:3" ht="15.75">
      <c r="A2868" s="136" t="s">
        <v>3114</v>
      </c>
      <c r="B2868" s="134"/>
      <c r="C2868" s="135">
        <v>90309</v>
      </c>
    </row>
    <row r="2869" spans="1:3" ht="15.75">
      <c r="A2869" s="136" t="s">
        <v>3115</v>
      </c>
      <c r="B2869" s="134"/>
      <c r="C2869" s="135">
        <v>37941</v>
      </c>
    </row>
    <row r="2870" spans="1:3" ht="15.75">
      <c r="A2870" s="136" t="s">
        <v>3116</v>
      </c>
      <c r="B2870" s="134"/>
      <c r="C2870" s="135">
        <v>46691</v>
      </c>
    </row>
    <row r="2871" spans="1:3" ht="15.75">
      <c r="A2871" s="136" t="s">
        <v>3117</v>
      </c>
      <c r="B2871" s="134"/>
      <c r="C2871" s="135">
        <v>64558</v>
      </c>
    </row>
    <row r="2872" spans="1:3" ht="15.75">
      <c r="A2872" s="136" t="s">
        <v>3118</v>
      </c>
      <c r="B2872" s="134"/>
      <c r="C2872" s="135">
        <v>73597</v>
      </c>
    </row>
    <row r="2873" spans="1:3" ht="15.75">
      <c r="A2873" s="136" t="s">
        <v>3119</v>
      </c>
      <c r="B2873" s="134"/>
      <c r="C2873" s="135">
        <v>37783</v>
      </c>
    </row>
    <row r="2874" spans="1:3" ht="15.75">
      <c r="A2874" s="136" t="s">
        <v>3120</v>
      </c>
      <c r="B2874" s="134"/>
      <c r="C2874" s="135">
        <v>37783</v>
      </c>
    </row>
    <row r="2875" spans="1:3" ht="15.75">
      <c r="A2875" s="136" t="s">
        <v>3121</v>
      </c>
      <c r="B2875" s="134"/>
      <c r="C2875" s="135">
        <v>39623</v>
      </c>
    </row>
    <row r="2876" spans="1:3" ht="15.75">
      <c r="A2876" s="136" t="s">
        <v>3122</v>
      </c>
      <c r="B2876" s="134"/>
      <c r="C2876" s="135">
        <v>59854</v>
      </c>
    </row>
    <row r="2877" spans="1:3" ht="15.75">
      <c r="A2877" s="136" t="s">
        <v>3123</v>
      </c>
      <c r="B2877" s="134"/>
      <c r="C2877" s="135">
        <v>68894</v>
      </c>
    </row>
    <row r="2878" spans="1:3" ht="15.75">
      <c r="A2878" s="136" t="s">
        <v>3124</v>
      </c>
      <c r="B2878" s="134"/>
      <c r="C2878" s="135">
        <v>33082</v>
      </c>
    </row>
    <row r="2879" spans="1:3" ht="15.75">
      <c r="A2879" s="136" t="s">
        <v>3125</v>
      </c>
      <c r="B2879" s="134"/>
      <c r="C2879" s="135">
        <v>46691</v>
      </c>
    </row>
    <row r="2880" spans="1:3" ht="15.75">
      <c r="A2880" s="136" t="s">
        <v>3126</v>
      </c>
      <c r="B2880" s="134"/>
      <c r="C2880" s="135">
        <v>37390</v>
      </c>
    </row>
    <row r="2881" spans="1:3" ht="15.75">
      <c r="A2881" s="136" t="s">
        <v>3127</v>
      </c>
      <c r="B2881" s="134"/>
      <c r="C2881" s="135">
        <v>45981</v>
      </c>
    </row>
    <row r="2882" spans="1:3" ht="15.75">
      <c r="A2882" s="136" t="s">
        <v>3128</v>
      </c>
      <c r="B2882" s="134"/>
      <c r="C2882" s="135">
        <v>73256</v>
      </c>
    </row>
    <row r="2883" spans="1:3" ht="15.75">
      <c r="A2883" s="136" t="s">
        <v>3129</v>
      </c>
      <c r="B2883" s="134"/>
      <c r="C2883" s="135">
        <v>37941</v>
      </c>
    </row>
    <row r="2884" spans="1:3" ht="15.75">
      <c r="A2884" s="136" t="s">
        <v>3130</v>
      </c>
      <c r="B2884" s="134"/>
      <c r="C2884" s="135">
        <v>59882</v>
      </c>
    </row>
    <row r="2885" spans="1:3" ht="15.75">
      <c r="A2885" s="136" t="s">
        <v>3131</v>
      </c>
      <c r="B2885" s="134"/>
      <c r="C2885" s="135">
        <v>33082</v>
      </c>
    </row>
    <row r="2886" spans="1:3" ht="15.75">
      <c r="A2886" s="136" t="s">
        <v>3132</v>
      </c>
      <c r="B2886" s="134"/>
      <c r="C2886" s="135">
        <v>45981</v>
      </c>
    </row>
    <row r="2887" spans="1:3" ht="15.75">
      <c r="A2887" s="136" t="s">
        <v>3133</v>
      </c>
      <c r="B2887" s="134"/>
      <c r="C2887" s="135">
        <v>55467</v>
      </c>
    </row>
    <row r="2888" spans="1:3" ht="15.75">
      <c r="A2888" s="136" t="s">
        <v>3134</v>
      </c>
      <c r="B2888" s="134"/>
      <c r="C2888" s="135">
        <v>55467</v>
      </c>
    </row>
    <row r="2889" spans="1:3" ht="15.75">
      <c r="A2889" s="136" t="s">
        <v>3135</v>
      </c>
      <c r="B2889" s="134"/>
      <c r="C2889" s="135">
        <v>85788</v>
      </c>
    </row>
    <row r="2890" spans="1:3" ht="15.75">
      <c r="A2890" s="136" t="s">
        <v>3136</v>
      </c>
      <c r="B2890" s="134"/>
      <c r="C2890" s="135">
        <v>94801</v>
      </c>
    </row>
    <row r="2891" spans="1:3" ht="15.75">
      <c r="A2891" s="136" t="s">
        <v>3137</v>
      </c>
      <c r="B2891" s="134"/>
      <c r="C2891" s="135">
        <v>42408</v>
      </c>
    </row>
    <row r="2892" spans="1:3" ht="15.75">
      <c r="A2892" s="136" t="s">
        <v>3138</v>
      </c>
      <c r="B2892" s="134"/>
      <c r="C2892" s="135">
        <v>51131</v>
      </c>
    </row>
    <row r="2893" spans="1:3" ht="15.75">
      <c r="A2893" s="136" t="s">
        <v>3139</v>
      </c>
      <c r="B2893" s="134"/>
      <c r="C2893" s="135">
        <v>73412</v>
      </c>
    </row>
    <row r="2894" spans="1:3" ht="15.75">
      <c r="A2894" s="136" t="s">
        <v>3140</v>
      </c>
      <c r="B2894" s="134"/>
      <c r="C2894" s="135">
        <v>69026</v>
      </c>
    </row>
    <row r="2895" spans="1:3" ht="15.75">
      <c r="A2895" s="136" t="s">
        <v>3141</v>
      </c>
      <c r="B2895" s="134"/>
      <c r="C2895" s="135">
        <v>78038</v>
      </c>
    </row>
    <row r="2896" spans="1:3" ht="15.75">
      <c r="A2896" s="136" t="s">
        <v>3142</v>
      </c>
      <c r="B2896" s="134"/>
      <c r="C2896" s="135">
        <v>42250</v>
      </c>
    </row>
    <row r="2897" spans="1:3" ht="15.75">
      <c r="A2897" s="136" t="s">
        <v>3143</v>
      </c>
      <c r="B2897" s="134"/>
      <c r="C2897" s="135">
        <v>42250</v>
      </c>
    </row>
    <row r="2898" spans="1:3" ht="15.75">
      <c r="A2898" s="136" t="s">
        <v>3144</v>
      </c>
      <c r="B2898" s="134"/>
      <c r="C2898" s="135">
        <v>44116</v>
      </c>
    </row>
    <row r="2899" spans="1:3" ht="15.75">
      <c r="A2899" s="136" t="s">
        <v>3145</v>
      </c>
      <c r="B2899" s="134"/>
      <c r="C2899" s="135">
        <v>64348</v>
      </c>
    </row>
    <row r="2900" spans="1:3" ht="15.75">
      <c r="A2900" s="136" t="s">
        <v>3146</v>
      </c>
      <c r="B2900" s="134"/>
      <c r="C2900" s="135">
        <v>73388</v>
      </c>
    </row>
    <row r="2901" spans="1:3" ht="15.75">
      <c r="A2901" s="136" t="s">
        <v>3147</v>
      </c>
      <c r="B2901" s="134"/>
      <c r="C2901" s="135">
        <v>37573</v>
      </c>
    </row>
    <row r="2902" spans="1:3" ht="15.75">
      <c r="A2902" s="136" t="s">
        <v>3148</v>
      </c>
      <c r="B2902" s="134"/>
      <c r="C2902" s="135">
        <v>51131</v>
      </c>
    </row>
    <row r="2903" spans="1:3" ht="15.75">
      <c r="A2903" s="136" t="s">
        <v>3149</v>
      </c>
      <c r="B2903" s="134"/>
      <c r="C2903" s="135">
        <v>77696</v>
      </c>
    </row>
    <row r="2904" spans="1:3" ht="15.75">
      <c r="A2904" s="136" t="s">
        <v>3150</v>
      </c>
      <c r="B2904" s="134"/>
      <c r="C2904" s="135">
        <v>42408</v>
      </c>
    </row>
    <row r="2905" spans="1:3" ht="15.75">
      <c r="A2905" s="136" t="s">
        <v>3151</v>
      </c>
      <c r="B2905" s="134"/>
      <c r="C2905" s="135">
        <v>64374</v>
      </c>
    </row>
    <row r="2906" spans="1:3" ht="15.75">
      <c r="A2906" s="136" t="s">
        <v>3152</v>
      </c>
      <c r="B2906" s="134"/>
      <c r="C2906" s="135">
        <v>37573</v>
      </c>
    </row>
    <row r="2907" spans="1:3" ht="15.75">
      <c r="A2907" s="136" t="s">
        <v>3153</v>
      </c>
      <c r="B2907" s="134"/>
      <c r="C2907" s="135">
        <v>50422</v>
      </c>
    </row>
    <row r="2908" spans="1:3" ht="15.75">
      <c r="A2908" s="136" t="s">
        <v>3154</v>
      </c>
      <c r="B2908" s="134"/>
      <c r="C2908" s="135">
        <v>47586</v>
      </c>
    </row>
    <row r="2909" spans="1:3" ht="15.75">
      <c r="A2909" s="136" t="s">
        <v>3155</v>
      </c>
      <c r="B2909" s="134"/>
      <c r="C2909" s="135">
        <v>56624</v>
      </c>
    </row>
    <row r="2910" spans="1:3" ht="15.75">
      <c r="A2910" s="136" t="s">
        <v>3156</v>
      </c>
      <c r="B2910" s="134"/>
      <c r="C2910" s="135">
        <v>20153</v>
      </c>
    </row>
    <row r="2911" spans="1:3" ht="15.75">
      <c r="A2911" s="136" t="s">
        <v>3157</v>
      </c>
      <c r="B2911" s="134"/>
      <c r="C2911" s="135">
        <v>20862</v>
      </c>
    </row>
    <row r="2912" spans="1:3" ht="15.75">
      <c r="A2912" s="136" t="s">
        <v>3158</v>
      </c>
      <c r="B2912" s="134"/>
      <c r="C2912" s="135">
        <v>23332</v>
      </c>
    </row>
    <row r="2913" spans="1:3" ht="15.75">
      <c r="A2913" s="136" t="s">
        <v>3159</v>
      </c>
      <c r="B2913" s="134"/>
      <c r="C2913" s="135">
        <v>33343</v>
      </c>
    </row>
    <row r="2914" spans="1:3" ht="15.75">
      <c r="A2914" s="136" t="s">
        <v>3160</v>
      </c>
      <c r="B2914" s="134"/>
      <c r="C2914" s="135">
        <v>42408</v>
      </c>
    </row>
    <row r="2915" spans="1:3" ht="15.75">
      <c r="A2915" s="136" t="s">
        <v>3161</v>
      </c>
      <c r="B2915" s="134"/>
      <c r="C2915" s="135">
        <v>17342</v>
      </c>
    </row>
    <row r="2916" spans="1:3" ht="15.75">
      <c r="A2916" s="136" t="s">
        <v>3162</v>
      </c>
      <c r="B2916" s="134"/>
      <c r="C2916" s="135">
        <v>21467</v>
      </c>
    </row>
    <row r="2917" spans="1:3" ht="15.75">
      <c r="A2917" s="136" t="s">
        <v>3163</v>
      </c>
      <c r="B2917" s="134"/>
      <c r="C2917" s="135">
        <v>20153</v>
      </c>
    </row>
    <row r="2918" spans="1:3" ht="15.75">
      <c r="A2918" s="136" t="s">
        <v>3164</v>
      </c>
      <c r="B2918" s="134"/>
      <c r="C2918" s="135">
        <v>17342</v>
      </c>
    </row>
    <row r="2919" spans="1:3" ht="15.75">
      <c r="A2919" s="136" t="s">
        <v>3165</v>
      </c>
      <c r="B2919" s="134"/>
      <c r="C2919" s="135">
        <v>28877</v>
      </c>
    </row>
    <row r="2920" spans="1:3" ht="15.75">
      <c r="A2920" s="136" t="s">
        <v>3166</v>
      </c>
      <c r="B2920" s="134"/>
      <c r="C2920" s="135">
        <v>34420</v>
      </c>
    </row>
    <row r="2921" spans="1:3" ht="15.75">
      <c r="A2921" s="136" t="s">
        <v>3167</v>
      </c>
      <c r="B2921" s="134"/>
      <c r="C2921" s="135">
        <v>49923</v>
      </c>
    </row>
    <row r="2922" spans="1:3" ht="15.75">
      <c r="A2922" s="136" t="s">
        <v>3168</v>
      </c>
      <c r="B2922" s="134"/>
      <c r="C2922" s="135">
        <v>58935</v>
      </c>
    </row>
    <row r="2923" spans="1:3" ht="15.75">
      <c r="A2923" s="136" t="s">
        <v>3169</v>
      </c>
      <c r="B2923" s="134"/>
      <c r="C2923" s="135">
        <v>22491</v>
      </c>
    </row>
    <row r="2924" spans="1:3" ht="15.75">
      <c r="A2924" s="136" t="s">
        <v>3170</v>
      </c>
      <c r="B2924" s="134"/>
      <c r="C2924" s="135">
        <v>25514</v>
      </c>
    </row>
    <row r="2925" spans="1:3" ht="15.75">
      <c r="A2925" s="136" t="s">
        <v>3171</v>
      </c>
      <c r="B2925" s="134"/>
      <c r="C2925" s="135">
        <v>25514</v>
      </c>
    </row>
    <row r="2926" spans="1:3" ht="15.75">
      <c r="A2926" s="136" t="s">
        <v>3172</v>
      </c>
      <c r="B2926" s="134"/>
      <c r="C2926" s="135">
        <v>35524</v>
      </c>
    </row>
    <row r="2927" spans="1:3" ht="15.75">
      <c r="A2927" s="136" t="s">
        <v>3173</v>
      </c>
      <c r="B2927" s="134"/>
      <c r="C2927" s="135">
        <v>44589</v>
      </c>
    </row>
    <row r="2928" spans="1:3" ht="15.75">
      <c r="A2928" s="136" t="s">
        <v>3174</v>
      </c>
      <c r="B2928" s="134"/>
      <c r="C2928" s="135">
        <v>19523</v>
      </c>
    </row>
    <row r="2929" spans="1:3" ht="15.75">
      <c r="A2929" s="136" t="s">
        <v>3175</v>
      </c>
      <c r="B2929" s="134"/>
      <c r="C2929" s="135">
        <v>23674</v>
      </c>
    </row>
    <row r="2930" spans="1:3" ht="15.75">
      <c r="A2930" s="136" t="s">
        <v>3176</v>
      </c>
      <c r="B2930" s="134"/>
      <c r="C2930" s="135">
        <v>31057</v>
      </c>
    </row>
    <row r="2931" spans="1:3" ht="15.75">
      <c r="A2931" s="136" t="s">
        <v>3177</v>
      </c>
      <c r="B2931" s="134"/>
      <c r="C2931" s="135">
        <v>47978</v>
      </c>
    </row>
    <row r="2932" spans="1:3" ht="15.75">
      <c r="A2932" s="136" t="s">
        <v>3178</v>
      </c>
      <c r="B2932" s="134"/>
      <c r="C2932" s="135">
        <v>22491</v>
      </c>
    </row>
    <row r="2933" spans="1:3" ht="15.75">
      <c r="A2933" s="136" t="s">
        <v>3179</v>
      </c>
      <c r="B2933" s="134"/>
      <c r="C2933" s="135">
        <v>43301</v>
      </c>
    </row>
    <row r="2934" spans="1:3" ht="15.75">
      <c r="A2934" s="136" t="s">
        <v>3180</v>
      </c>
      <c r="B2934" s="134"/>
      <c r="C2934" s="135">
        <v>19523</v>
      </c>
    </row>
    <row r="2935" spans="1:3" ht="15.75">
      <c r="A2935" s="136" t="s">
        <v>3181</v>
      </c>
      <c r="B2935" s="134"/>
      <c r="C2935" s="135">
        <v>31057</v>
      </c>
    </row>
    <row r="2936" spans="1:3" ht="15.75">
      <c r="A2936" s="136" t="s">
        <v>3182</v>
      </c>
      <c r="B2936" s="134"/>
      <c r="C2936" s="135">
        <v>37075</v>
      </c>
    </row>
    <row r="2937" spans="1:3" ht="15.75">
      <c r="A2937" s="136" t="s">
        <v>3183</v>
      </c>
      <c r="B2937" s="134"/>
      <c r="C2937" s="135">
        <v>57542</v>
      </c>
    </row>
    <row r="2938" spans="1:3" ht="15.75">
      <c r="A2938" s="136" t="s">
        <v>3184</v>
      </c>
      <c r="B2938" s="134"/>
      <c r="C2938" s="135">
        <v>66555</v>
      </c>
    </row>
    <row r="2939" spans="1:3" ht="15.75">
      <c r="A2939" s="136" t="s">
        <v>3185</v>
      </c>
      <c r="B2939" s="134"/>
      <c r="C2939" s="135">
        <v>25198</v>
      </c>
    </row>
    <row r="2940" spans="1:3" ht="15.75">
      <c r="A2940" s="136" t="s">
        <v>3186</v>
      </c>
      <c r="B2940" s="134"/>
      <c r="C2940" s="135">
        <v>45981</v>
      </c>
    </row>
    <row r="2941" spans="1:3" ht="15.75">
      <c r="A2941" s="136" t="s">
        <v>3187</v>
      </c>
      <c r="B2941" s="134"/>
      <c r="C2941" s="135">
        <v>54967</v>
      </c>
    </row>
    <row r="2942" spans="1:3" ht="15.75">
      <c r="A2942" s="136" t="s">
        <v>3188</v>
      </c>
      <c r="B2942" s="134"/>
      <c r="C2942" s="135">
        <v>27957</v>
      </c>
    </row>
    <row r="2943" spans="1:3" ht="15.75">
      <c r="A2943" s="136" t="s">
        <v>3189</v>
      </c>
      <c r="B2943" s="134"/>
      <c r="C2943" s="135">
        <v>27957</v>
      </c>
    </row>
    <row r="2944" spans="1:3" ht="15.75">
      <c r="A2944" s="136" t="s">
        <v>3190</v>
      </c>
      <c r="B2944" s="134"/>
      <c r="C2944" s="135">
        <v>40096</v>
      </c>
    </row>
    <row r="2945" spans="1:3" ht="15.75">
      <c r="A2945" s="136" t="s">
        <v>3191</v>
      </c>
      <c r="B2945" s="134"/>
      <c r="C2945" s="135">
        <v>49082</v>
      </c>
    </row>
    <row r="2946" spans="1:3" ht="15.75">
      <c r="A2946" s="136" t="s">
        <v>3192</v>
      </c>
      <c r="B2946" s="134"/>
      <c r="C2946" s="135">
        <v>22018</v>
      </c>
    </row>
    <row r="2947" spans="1:3" ht="15.75">
      <c r="A2947" s="136" t="s">
        <v>3193</v>
      </c>
      <c r="B2947" s="134"/>
      <c r="C2947" s="135">
        <v>26117</v>
      </c>
    </row>
    <row r="2948" spans="1:3" ht="15.75">
      <c r="A2948" s="136" t="s">
        <v>3194</v>
      </c>
      <c r="B2948" s="134"/>
      <c r="C2948" s="135">
        <v>25198</v>
      </c>
    </row>
    <row r="2949" spans="1:3" ht="15.75">
      <c r="A2949" s="136" t="s">
        <v>3195</v>
      </c>
      <c r="B2949" s="134"/>
      <c r="C2949" s="135">
        <v>45981</v>
      </c>
    </row>
    <row r="2950" spans="1:3" ht="15.75">
      <c r="A2950" s="136" t="s">
        <v>3196</v>
      </c>
      <c r="B2950" s="134"/>
      <c r="C2950" s="135">
        <v>22018</v>
      </c>
    </row>
    <row r="2951" spans="1:3" ht="15.75">
      <c r="A2951" s="136" t="s">
        <v>3197</v>
      </c>
      <c r="B2951" s="134"/>
      <c r="C2951" s="135">
        <v>33659</v>
      </c>
    </row>
    <row r="2952" spans="1:3" ht="15.75">
      <c r="A2952" s="136" t="s">
        <v>3198</v>
      </c>
      <c r="B2952" s="134"/>
      <c r="C2952" s="135">
        <v>62401</v>
      </c>
    </row>
    <row r="2953" spans="1:3" ht="15.75">
      <c r="A2953" s="136" t="s">
        <v>3199</v>
      </c>
      <c r="B2953" s="134"/>
      <c r="C2953" s="135">
        <v>71951</v>
      </c>
    </row>
    <row r="2954" spans="1:3" ht="15.75">
      <c r="A2954" s="136" t="s">
        <v>3200</v>
      </c>
      <c r="B2954" s="134"/>
      <c r="C2954" s="135">
        <v>32311</v>
      </c>
    </row>
    <row r="2955" spans="1:3" ht="15.75">
      <c r="A2955" s="136" t="s">
        <v>3201</v>
      </c>
      <c r="B2955" s="134"/>
      <c r="C2955" s="135">
        <v>41859</v>
      </c>
    </row>
    <row r="2956" spans="1:3" ht="15.75">
      <c r="A2956" s="136" t="s">
        <v>3202</v>
      </c>
      <c r="B2956" s="134"/>
      <c r="C2956" s="135">
        <v>41196</v>
      </c>
    </row>
    <row r="2957" spans="1:3" ht="15.75">
      <c r="A2957" s="136" t="s">
        <v>3203</v>
      </c>
      <c r="B2957" s="134"/>
      <c r="C2957" s="135">
        <v>63930</v>
      </c>
    </row>
    <row r="2958" spans="1:3" ht="15.75">
      <c r="A2958" s="136" t="s">
        <v>3204</v>
      </c>
      <c r="B2958" s="134"/>
      <c r="C2958" s="135">
        <v>50168</v>
      </c>
    </row>
    <row r="2959" spans="1:3" ht="15.75">
      <c r="A2959" s="136" t="s">
        <v>3205</v>
      </c>
      <c r="B2959" s="134"/>
      <c r="C2959" s="135">
        <v>59718</v>
      </c>
    </row>
    <row r="2960" spans="1:3" ht="15.75">
      <c r="A2960" s="136" t="s">
        <v>3206</v>
      </c>
      <c r="B2960" s="134"/>
      <c r="C2960" s="135">
        <v>54525</v>
      </c>
    </row>
    <row r="2961" spans="1:3" ht="15.75">
      <c r="A2961" s="136" t="s">
        <v>3207</v>
      </c>
      <c r="B2961" s="134"/>
      <c r="C2961" s="135">
        <v>35889</v>
      </c>
    </row>
    <row r="2962" spans="1:3" ht="15.75">
      <c r="A2962" s="136" t="s">
        <v>3208</v>
      </c>
      <c r="B2962" s="134"/>
      <c r="C2962" s="135">
        <v>47169</v>
      </c>
    </row>
    <row r="2963" spans="1:3" ht="15.75">
      <c r="A2963" s="136" t="s">
        <v>3209</v>
      </c>
      <c r="B2963" s="134"/>
      <c r="C2963" s="135">
        <v>29628</v>
      </c>
    </row>
    <row r="2964" spans="1:3" ht="15.75">
      <c r="A2964" s="136" t="s">
        <v>3210</v>
      </c>
      <c r="B2964" s="134"/>
      <c r="C2964" s="135">
        <v>39206</v>
      </c>
    </row>
    <row r="2965" spans="1:3" ht="15.75">
      <c r="A2965" s="136" t="s">
        <v>3211</v>
      </c>
      <c r="B2965" s="134"/>
      <c r="C2965" s="135">
        <v>33955</v>
      </c>
    </row>
    <row r="2966" spans="1:3" ht="15.75">
      <c r="A2966" s="136" t="s">
        <v>3212</v>
      </c>
      <c r="B2966" s="134"/>
      <c r="C2966" s="135">
        <v>41802</v>
      </c>
    </row>
    <row r="2967" spans="1:3" ht="15.75">
      <c r="A2967" s="136" t="s">
        <v>3213</v>
      </c>
      <c r="B2967" s="134"/>
      <c r="C2967" s="135">
        <v>51381</v>
      </c>
    </row>
    <row r="2968" spans="1:3" ht="15.75">
      <c r="A2968" s="136" t="s">
        <v>3214</v>
      </c>
      <c r="B2968" s="134"/>
      <c r="C2968" s="135">
        <v>68517</v>
      </c>
    </row>
    <row r="2969" spans="1:3" ht="15.75">
      <c r="A2969" s="136" t="s">
        <v>3215</v>
      </c>
      <c r="B2969" s="134"/>
      <c r="C2969" s="135">
        <v>32311</v>
      </c>
    </row>
    <row r="2970" spans="1:3" ht="15.75">
      <c r="A2970" s="136" t="s">
        <v>3216</v>
      </c>
      <c r="B2970" s="134"/>
      <c r="C2970" s="135">
        <v>54381</v>
      </c>
    </row>
    <row r="2971" spans="1:3" ht="15.75">
      <c r="A2971" s="136" t="s">
        <v>3217</v>
      </c>
      <c r="B2971" s="134"/>
      <c r="C2971" s="135">
        <v>29628</v>
      </c>
    </row>
    <row r="2972" spans="1:3" ht="15.75">
      <c r="A2972" s="136" t="s">
        <v>3218</v>
      </c>
      <c r="B2972" s="134"/>
      <c r="C2972" s="135">
        <v>41802</v>
      </c>
    </row>
    <row r="2973" spans="1:3" ht="15.75">
      <c r="A2973" s="136" t="s">
        <v>3219</v>
      </c>
      <c r="B2973" s="134"/>
      <c r="C2973" s="135">
        <v>69844</v>
      </c>
    </row>
    <row r="2974" spans="1:3" ht="15.75">
      <c r="A2974" s="136" t="s">
        <v>3220</v>
      </c>
      <c r="B2974" s="134"/>
      <c r="C2974" s="135">
        <v>79451</v>
      </c>
    </row>
    <row r="2975" spans="1:3" ht="15.75">
      <c r="A2975" s="136" t="s">
        <v>3221</v>
      </c>
      <c r="B2975" s="134"/>
      <c r="C2975" s="135">
        <v>34330</v>
      </c>
    </row>
    <row r="2976" spans="1:3" ht="15.75">
      <c r="A2976" s="136" t="s">
        <v>3222</v>
      </c>
      <c r="B2976" s="134"/>
      <c r="C2976" s="135">
        <v>43938</v>
      </c>
    </row>
    <row r="2977" spans="1:3" ht="15.75">
      <c r="A2977" s="136" t="s">
        <v>3223</v>
      </c>
      <c r="B2977" s="134"/>
      <c r="C2977" s="135">
        <v>70709</v>
      </c>
    </row>
    <row r="2978" spans="1:3" ht="15.75">
      <c r="A2978" s="136" t="s">
        <v>3224</v>
      </c>
      <c r="B2978" s="134"/>
      <c r="C2978" s="135">
        <v>70709</v>
      </c>
    </row>
    <row r="2979" spans="1:3" ht="15.75">
      <c r="A2979" s="136" t="s">
        <v>3225</v>
      </c>
      <c r="B2979" s="134"/>
      <c r="C2979" s="135">
        <v>65948</v>
      </c>
    </row>
    <row r="2980" spans="1:3" ht="15.75">
      <c r="A2980" s="136" t="s">
        <v>3226</v>
      </c>
      <c r="B2980" s="134"/>
      <c r="C2980" s="135">
        <v>55708</v>
      </c>
    </row>
    <row r="2981" spans="1:3" ht="15.75">
      <c r="A2981" s="136" t="s">
        <v>3227</v>
      </c>
      <c r="B2981" s="134"/>
      <c r="C2981" s="135">
        <v>65315</v>
      </c>
    </row>
    <row r="2982" spans="1:3" ht="15.75">
      <c r="A2982" s="136" t="s">
        <v>3228</v>
      </c>
      <c r="B2982" s="134"/>
      <c r="C2982" s="135">
        <v>57785</v>
      </c>
    </row>
    <row r="2983" spans="1:3" ht="15.75">
      <c r="A2983" s="136" t="s">
        <v>3229</v>
      </c>
      <c r="B2983" s="134"/>
      <c r="C2983" s="135">
        <v>37649</v>
      </c>
    </row>
    <row r="2984" spans="1:3" ht="15.75">
      <c r="A2984" s="136" t="s">
        <v>3230</v>
      </c>
      <c r="B2984" s="134"/>
      <c r="C2984" s="135">
        <v>51235</v>
      </c>
    </row>
    <row r="2985" spans="1:3" ht="15.75">
      <c r="A2985" s="136" t="s">
        <v>3231</v>
      </c>
      <c r="B2985" s="134"/>
      <c r="C2985" s="135">
        <v>60814</v>
      </c>
    </row>
    <row r="2986" spans="1:3" ht="15.75">
      <c r="A2986" s="136" t="s">
        <v>3232</v>
      </c>
      <c r="B2986" s="134"/>
      <c r="C2986" s="135">
        <v>31388</v>
      </c>
    </row>
    <row r="2987" spans="1:3" ht="15.75">
      <c r="A2987" s="136" t="s">
        <v>3233</v>
      </c>
      <c r="B2987" s="134"/>
      <c r="C2987" s="135">
        <v>31388</v>
      </c>
    </row>
    <row r="2988" spans="1:3" ht="15.75">
      <c r="A2988" s="136" t="s">
        <v>3234</v>
      </c>
      <c r="B2988" s="134"/>
      <c r="C2988" s="135">
        <v>45698</v>
      </c>
    </row>
    <row r="2989" spans="1:3" ht="15.75">
      <c r="A2989" s="136" t="s">
        <v>3235</v>
      </c>
      <c r="B2989" s="134"/>
      <c r="C2989" s="135">
        <v>40965</v>
      </c>
    </row>
    <row r="2990" spans="1:3" ht="15.75">
      <c r="A2990" s="136" t="s">
        <v>3236</v>
      </c>
      <c r="B2990" s="134"/>
      <c r="C2990" s="135">
        <v>35744</v>
      </c>
    </row>
    <row r="2991" spans="1:3" ht="15.75">
      <c r="A2991" s="136" t="s">
        <v>3237</v>
      </c>
      <c r="B2991" s="134"/>
      <c r="C2991" s="135">
        <v>50053</v>
      </c>
    </row>
    <row r="2992" spans="1:3" ht="15.75">
      <c r="A2992" s="136" t="s">
        <v>3238</v>
      </c>
      <c r="B2992" s="134"/>
      <c r="C2992" s="135">
        <v>43562</v>
      </c>
    </row>
    <row r="2993" spans="1:3" ht="15.75">
      <c r="A2993" s="136" t="s">
        <v>3239</v>
      </c>
      <c r="B2993" s="134"/>
      <c r="C2993" s="135">
        <v>57900</v>
      </c>
    </row>
    <row r="2994" spans="1:3" ht="15.75">
      <c r="A2994" s="136" t="s">
        <v>3240</v>
      </c>
      <c r="B2994" s="134"/>
      <c r="C2994" s="135">
        <v>53111</v>
      </c>
    </row>
    <row r="2995" spans="1:3" ht="15.75">
      <c r="A2995" s="136" t="s">
        <v>3241</v>
      </c>
      <c r="B2995" s="134"/>
      <c r="C2995" s="135">
        <v>70998</v>
      </c>
    </row>
    <row r="2996" spans="1:3" ht="15.75">
      <c r="A2996" s="136" t="s">
        <v>3242</v>
      </c>
      <c r="B2996" s="134"/>
      <c r="C2996" s="135">
        <v>34330</v>
      </c>
    </row>
    <row r="2997" spans="1:3" ht="15.75">
      <c r="A2997" s="136" t="s">
        <v>3243</v>
      </c>
      <c r="B2997" s="134"/>
      <c r="C2997" s="135">
        <v>56401</v>
      </c>
    </row>
    <row r="2998" spans="1:3" ht="15.75">
      <c r="A2998" s="136" t="s">
        <v>3244</v>
      </c>
      <c r="B2998" s="134"/>
      <c r="C2998" s="135">
        <v>43562</v>
      </c>
    </row>
    <row r="2999" spans="1:3" ht="15.75">
      <c r="A2999" s="136" t="s">
        <v>3245</v>
      </c>
      <c r="B2999" s="134"/>
      <c r="C2999" s="135">
        <v>76161</v>
      </c>
    </row>
    <row r="3000" spans="1:3" ht="15.75">
      <c r="A3000" s="136" t="s">
        <v>3246</v>
      </c>
      <c r="B3000" s="134"/>
      <c r="C3000" s="135">
        <v>85711</v>
      </c>
    </row>
    <row r="3001" spans="1:3" ht="15.75">
      <c r="A3001" s="136" t="s">
        <v>3247</v>
      </c>
      <c r="B3001" s="134"/>
      <c r="C3001" s="135">
        <v>50198</v>
      </c>
    </row>
    <row r="3002" spans="1:3" ht="15.75">
      <c r="A3002" s="136" t="s">
        <v>3248</v>
      </c>
      <c r="B3002" s="134"/>
      <c r="C3002" s="135">
        <v>72238</v>
      </c>
    </row>
    <row r="3003" spans="1:3" ht="15.75">
      <c r="A3003" s="136" t="s">
        <v>3249</v>
      </c>
      <c r="B3003" s="134"/>
      <c r="C3003" s="135">
        <v>62689</v>
      </c>
    </row>
    <row r="3004" spans="1:3" ht="15.75">
      <c r="A3004" s="136" t="s">
        <v>3250</v>
      </c>
      <c r="B3004" s="134"/>
      <c r="C3004" s="135">
        <v>59082</v>
      </c>
    </row>
    <row r="3005" spans="1:3" ht="15.75">
      <c r="A3005" s="136" t="s">
        <v>3251</v>
      </c>
      <c r="B3005" s="134"/>
      <c r="C3005" s="135">
        <v>68631</v>
      </c>
    </row>
    <row r="3006" spans="1:3" ht="15.75">
      <c r="A3006" s="136" t="s">
        <v>3252</v>
      </c>
      <c r="B3006" s="134"/>
      <c r="C3006" s="135">
        <v>61535</v>
      </c>
    </row>
    <row r="3007" spans="1:3" ht="15.75">
      <c r="A3007" s="136" t="s">
        <v>3253</v>
      </c>
      <c r="B3007" s="134"/>
      <c r="C3007" s="135">
        <v>42869</v>
      </c>
    </row>
    <row r="3008" spans="1:3" ht="15.75">
      <c r="A3008" s="136" t="s">
        <v>3254</v>
      </c>
      <c r="B3008" s="134"/>
      <c r="C3008" s="135">
        <v>56082</v>
      </c>
    </row>
    <row r="3009" spans="1:3" ht="15.75">
      <c r="A3009" s="136" t="s">
        <v>3255</v>
      </c>
      <c r="B3009" s="134"/>
      <c r="C3009" s="135">
        <v>65660</v>
      </c>
    </row>
    <row r="3010" spans="1:3" ht="15.75">
      <c r="A3010" s="136" t="s">
        <v>3256</v>
      </c>
      <c r="B3010" s="134"/>
      <c r="C3010" s="135">
        <v>36235</v>
      </c>
    </row>
    <row r="3011" spans="1:3" ht="15.75">
      <c r="A3011" s="136" t="s">
        <v>3257</v>
      </c>
      <c r="B3011" s="134"/>
      <c r="C3011" s="135">
        <v>45812</v>
      </c>
    </row>
    <row r="3012" spans="1:3" ht="15.75">
      <c r="A3012" s="136" t="s">
        <v>3258</v>
      </c>
      <c r="B3012" s="134"/>
      <c r="C3012" s="135">
        <v>48842</v>
      </c>
    </row>
    <row r="3013" spans="1:3" ht="15.75">
      <c r="A3013" s="136" t="s">
        <v>3259</v>
      </c>
      <c r="B3013" s="134"/>
      <c r="C3013" s="135">
        <v>63179</v>
      </c>
    </row>
    <row r="3014" spans="1:3" ht="15.75">
      <c r="A3014" s="136" t="s">
        <v>3260</v>
      </c>
      <c r="B3014" s="134"/>
      <c r="C3014" s="135">
        <v>63179</v>
      </c>
    </row>
    <row r="3015" spans="1:3" ht="15.75">
      <c r="A3015" s="136" t="s">
        <v>3261</v>
      </c>
      <c r="B3015" s="134"/>
      <c r="C3015" s="135">
        <v>77344</v>
      </c>
    </row>
    <row r="3016" spans="1:3" ht="15.75">
      <c r="A3016" s="136" t="s">
        <v>3262</v>
      </c>
      <c r="B3016" s="134"/>
      <c r="C3016" s="135">
        <v>40648</v>
      </c>
    </row>
    <row r="3017" spans="1:3" ht="15.75">
      <c r="A3017" s="136" t="s">
        <v>3263</v>
      </c>
      <c r="B3017" s="134"/>
      <c r="C3017" s="135">
        <v>62689</v>
      </c>
    </row>
    <row r="3018" spans="1:3" ht="15.75">
      <c r="A3018" s="136" t="s">
        <v>3264</v>
      </c>
      <c r="B3018" s="134"/>
      <c r="C3018" s="135">
        <v>36235</v>
      </c>
    </row>
    <row r="3019" spans="1:3" ht="15.75">
      <c r="A3019" s="136" t="s">
        <v>3265</v>
      </c>
      <c r="B3019" s="134"/>
      <c r="C3019" s="135">
        <v>48842</v>
      </c>
    </row>
    <row r="3020" spans="1:3" ht="15.75">
      <c r="A3020" s="136" t="s">
        <v>3266</v>
      </c>
      <c r="B3020" s="134"/>
      <c r="C3020" s="135">
        <v>97597</v>
      </c>
    </row>
    <row r="3021" spans="1:3" ht="15.75">
      <c r="A3021" s="136" t="s">
        <v>3267</v>
      </c>
      <c r="B3021" s="134"/>
      <c r="C3021" s="135">
        <v>107146</v>
      </c>
    </row>
    <row r="3022" spans="1:3" ht="15.75">
      <c r="A3022" s="136" t="s">
        <v>3268</v>
      </c>
      <c r="B3022" s="134"/>
      <c r="C3022" s="135">
        <v>49966</v>
      </c>
    </row>
    <row r="3023" spans="1:3" ht="15.75">
      <c r="A3023" s="136" t="s">
        <v>3269</v>
      </c>
      <c r="B3023" s="134"/>
      <c r="C3023" s="135">
        <v>59256</v>
      </c>
    </row>
    <row r="3024" spans="1:3" ht="15.75">
      <c r="A3024" s="136" t="s">
        <v>3270</v>
      </c>
      <c r="B3024" s="134"/>
      <c r="C3024" s="135">
        <v>82739</v>
      </c>
    </row>
    <row r="3025" spans="1:3" ht="15.75">
      <c r="A3025" s="136" t="s">
        <v>3271</v>
      </c>
      <c r="B3025" s="134"/>
      <c r="C3025" s="135">
        <v>79623</v>
      </c>
    </row>
    <row r="3026" spans="1:3" ht="15.75">
      <c r="A3026" s="136" t="s">
        <v>3272</v>
      </c>
      <c r="B3026" s="134"/>
      <c r="C3026" s="135">
        <v>89173</v>
      </c>
    </row>
    <row r="3027" spans="1:3" ht="15.75">
      <c r="A3027" s="136" t="s">
        <v>3273</v>
      </c>
      <c r="B3027" s="134"/>
      <c r="C3027" s="135">
        <v>63872</v>
      </c>
    </row>
    <row r="3028" spans="1:3" ht="15.75">
      <c r="A3028" s="136" t="s">
        <v>3274</v>
      </c>
      <c r="B3028" s="134"/>
      <c r="C3028" s="135">
        <v>73623</v>
      </c>
    </row>
    <row r="3029" spans="1:3" ht="15.75">
      <c r="A3029" s="136" t="s">
        <v>3275</v>
      </c>
      <c r="B3029" s="134"/>
      <c r="C3029" s="135">
        <v>52217</v>
      </c>
    </row>
    <row r="3030" spans="1:3" ht="15.75">
      <c r="A3030" s="136" t="s">
        <v>3276</v>
      </c>
      <c r="B3030" s="134"/>
      <c r="C3030" s="135">
        <v>74690</v>
      </c>
    </row>
    <row r="3031" spans="1:3" ht="15.75">
      <c r="A3031" s="136" t="s">
        <v>3277</v>
      </c>
      <c r="B3031" s="134"/>
      <c r="C3031" s="135">
        <v>84297</v>
      </c>
    </row>
    <row r="3032" spans="1:3" ht="15.75">
      <c r="A3032" s="136" t="s">
        <v>3278</v>
      </c>
      <c r="B3032" s="134"/>
      <c r="C3032" s="135">
        <v>45293</v>
      </c>
    </row>
    <row r="3033" spans="1:3" ht="15.75">
      <c r="A3033" s="136" t="s">
        <v>3279</v>
      </c>
      <c r="B3033" s="134"/>
      <c r="C3033" s="135">
        <v>54900</v>
      </c>
    </row>
    <row r="3034" spans="1:3" ht="15.75">
      <c r="A3034" s="136" t="s">
        <v>3280</v>
      </c>
      <c r="B3034" s="134"/>
      <c r="C3034" s="135">
        <v>58881</v>
      </c>
    </row>
    <row r="3035" spans="1:3" ht="15.75">
      <c r="A3035" s="136" t="s">
        <v>3281</v>
      </c>
      <c r="B3035" s="134"/>
      <c r="C3035" s="135">
        <v>73218</v>
      </c>
    </row>
    <row r="3036" spans="1:3" ht="15.75">
      <c r="A3036" s="136" t="s">
        <v>3282</v>
      </c>
      <c r="B3036" s="134"/>
      <c r="C3036" s="135">
        <v>73218</v>
      </c>
    </row>
    <row r="3037" spans="1:3" ht="15.75">
      <c r="A3037" s="136" t="s">
        <v>3283</v>
      </c>
      <c r="B3037" s="134"/>
      <c r="C3037" s="135">
        <v>87817</v>
      </c>
    </row>
    <row r="3038" spans="1:3" ht="15.75">
      <c r="A3038" s="136" t="s">
        <v>3284</v>
      </c>
      <c r="B3038" s="134"/>
      <c r="C3038" s="135">
        <v>49966</v>
      </c>
    </row>
    <row r="3039" spans="1:3" ht="15.75">
      <c r="A3039" s="136" t="s">
        <v>3285</v>
      </c>
      <c r="B3039" s="134"/>
      <c r="C3039" s="135">
        <v>73190</v>
      </c>
    </row>
    <row r="3040" spans="1:3" ht="15.75">
      <c r="A3040" s="136" t="s">
        <v>3286</v>
      </c>
      <c r="B3040" s="134"/>
      <c r="C3040" s="135">
        <v>45293</v>
      </c>
    </row>
    <row r="3041" spans="1:3" ht="15.75">
      <c r="A3041" s="136" t="s">
        <v>3287</v>
      </c>
      <c r="B3041" s="134"/>
      <c r="C3041" s="135">
        <v>58881</v>
      </c>
    </row>
    <row r="3042" spans="1:3">
      <c r="A3042" s="133" t="s">
        <v>174</v>
      </c>
      <c r="B3042" s="134"/>
      <c r="C3042" s="135">
        <v>24780</v>
      </c>
    </row>
    <row r="3043" spans="1:3">
      <c r="A3043" s="133" t="s">
        <v>175</v>
      </c>
      <c r="B3043" s="134"/>
      <c r="C3043" s="135">
        <v>37069</v>
      </c>
    </row>
    <row r="3044" spans="1:3">
      <c r="A3044" s="133" t="s">
        <v>176</v>
      </c>
      <c r="B3044" s="134"/>
      <c r="C3044" s="135">
        <v>53656</v>
      </c>
    </row>
    <row r="3045" spans="1:3">
      <c r="A3045" s="133" t="s">
        <v>3288</v>
      </c>
      <c r="B3045" s="134"/>
      <c r="C3045" s="135">
        <v>55254</v>
      </c>
    </row>
    <row r="3046" spans="1:3">
      <c r="A3046" s="133" t="s">
        <v>178</v>
      </c>
      <c r="B3046" s="134"/>
      <c r="C3046" s="135">
        <v>58551</v>
      </c>
    </row>
    <row r="3047" spans="1:3">
      <c r="A3047" s="133" t="s">
        <v>179</v>
      </c>
      <c r="B3047" s="134"/>
      <c r="C3047" s="135">
        <v>58551</v>
      </c>
    </row>
    <row r="3048" spans="1:3">
      <c r="A3048" s="133" t="s">
        <v>3289</v>
      </c>
      <c r="B3048" s="134"/>
      <c r="C3048" s="135">
        <v>25381</v>
      </c>
    </row>
    <row r="3049" spans="1:3">
      <c r="A3049" s="133" t="s">
        <v>3290</v>
      </c>
      <c r="B3049" s="134"/>
      <c r="C3049" s="135">
        <v>10672</v>
      </c>
    </row>
    <row r="3050" spans="1:3">
      <c r="A3050" s="133" t="s">
        <v>3291</v>
      </c>
      <c r="B3050" s="134"/>
      <c r="C3050" s="135">
        <v>6757</v>
      </c>
    </row>
    <row r="3051" spans="1:3">
      <c r="A3051" s="133" t="s">
        <v>3292</v>
      </c>
      <c r="B3051" s="134"/>
      <c r="C3051" s="135">
        <v>2757</v>
      </c>
    </row>
    <row r="3052" spans="1:3">
      <c r="A3052" s="133" t="s">
        <v>3293</v>
      </c>
      <c r="B3052" s="134"/>
      <c r="C3052" s="135">
        <v>16346</v>
      </c>
    </row>
    <row r="3053" spans="1:3">
      <c r="A3053" s="133" t="s">
        <v>3294</v>
      </c>
      <c r="B3053" s="134"/>
      <c r="C3053" s="135">
        <v>9083</v>
      </c>
    </row>
    <row r="3054" spans="1:3">
      <c r="A3054" s="133" t="s">
        <v>3295</v>
      </c>
      <c r="B3054" s="134"/>
      <c r="C3054" s="135">
        <v>1527</v>
      </c>
    </row>
    <row r="3055" spans="1:3">
      <c r="A3055" s="133" t="s">
        <v>3296</v>
      </c>
      <c r="B3055" s="134"/>
      <c r="C3055" s="135">
        <v>18241</v>
      </c>
    </row>
    <row r="3056" spans="1:3">
      <c r="A3056" s="133" t="s">
        <v>3297</v>
      </c>
      <c r="B3056" s="134"/>
      <c r="C3056" s="135">
        <v>36911</v>
      </c>
    </row>
    <row r="3057" spans="1:3">
      <c r="A3057" s="133" t="s">
        <v>3298</v>
      </c>
      <c r="B3057" s="134"/>
      <c r="C3057" s="135">
        <v>16136</v>
      </c>
    </row>
    <row r="3058" spans="1:3">
      <c r="A3058" s="133" t="s">
        <v>3299</v>
      </c>
      <c r="B3058" s="134"/>
      <c r="C3058" s="135">
        <v>38377</v>
      </c>
    </row>
    <row r="3059" spans="1:3">
      <c r="A3059" s="133" t="s">
        <v>3300</v>
      </c>
      <c r="B3059" s="134"/>
      <c r="C3059" s="135">
        <v>17093</v>
      </c>
    </row>
    <row r="3060" spans="1:3">
      <c r="A3060" s="133" t="s">
        <v>3301</v>
      </c>
      <c r="B3060" s="134"/>
      <c r="C3060" s="135">
        <v>11630</v>
      </c>
    </row>
    <row r="3061" spans="1:3">
      <c r="A3061" s="133" t="s">
        <v>3302</v>
      </c>
      <c r="B3061" s="134"/>
      <c r="C3061" s="135">
        <v>11903</v>
      </c>
    </row>
    <row r="3062" spans="1:3">
      <c r="A3062" s="133" t="s">
        <v>3303</v>
      </c>
      <c r="B3062" s="134"/>
      <c r="C3062" s="135">
        <v>35531</v>
      </c>
    </row>
    <row r="3063" spans="1:3">
      <c r="A3063" s="133" t="s">
        <v>3304</v>
      </c>
      <c r="B3063" s="134"/>
      <c r="C3063" s="135">
        <v>15385</v>
      </c>
    </row>
    <row r="3064" spans="1:3">
      <c r="A3064" s="133" t="s">
        <v>3305</v>
      </c>
      <c r="B3064" s="134"/>
      <c r="C3064" s="135">
        <v>21058</v>
      </c>
    </row>
    <row r="3065" spans="1:3">
      <c r="A3065" s="133" t="s">
        <v>3306</v>
      </c>
      <c r="B3065" s="134"/>
      <c r="C3065" s="135">
        <v>14732</v>
      </c>
    </row>
    <row r="3066" spans="1:3">
      <c r="A3066" s="133" t="s">
        <v>3307</v>
      </c>
      <c r="B3066" s="134"/>
      <c r="C3066" s="135">
        <v>3323</v>
      </c>
    </row>
    <row r="3067" spans="1:3">
      <c r="A3067" s="133" t="s">
        <v>3308</v>
      </c>
      <c r="B3067" s="134"/>
      <c r="C3067" s="135">
        <v>4751</v>
      </c>
    </row>
    <row r="3068" spans="1:3">
      <c r="A3068" s="133" t="s">
        <v>3309</v>
      </c>
      <c r="B3068" s="134"/>
      <c r="C3068" s="135">
        <v>6449</v>
      </c>
    </row>
    <row r="3069" spans="1:3">
      <c r="A3069" s="133" t="s">
        <v>3310</v>
      </c>
      <c r="B3069" s="134"/>
      <c r="C3069" s="135">
        <v>10475</v>
      </c>
    </row>
    <row r="3070" spans="1:3">
      <c r="A3070" s="133" t="s">
        <v>3311</v>
      </c>
      <c r="B3070" s="134"/>
      <c r="C3070" s="135">
        <v>3323</v>
      </c>
    </row>
    <row r="3071" spans="1:3">
      <c r="A3071" s="133" t="s">
        <v>3312</v>
      </c>
      <c r="B3071" s="134"/>
      <c r="C3071" s="135">
        <v>2105</v>
      </c>
    </row>
    <row r="3072" spans="1:3">
      <c r="A3072" s="133" t="s">
        <v>3313</v>
      </c>
      <c r="B3072" s="134"/>
      <c r="C3072" s="135">
        <v>37009</v>
      </c>
    </row>
    <row r="3073" spans="1:3">
      <c r="A3073" s="133" t="s">
        <v>3314</v>
      </c>
      <c r="B3073" s="134"/>
      <c r="C3073" s="135">
        <v>47039</v>
      </c>
    </row>
    <row r="3074" spans="1:3">
      <c r="A3074" s="133" t="s">
        <v>3315</v>
      </c>
      <c r="B3074" s="134"/>
      <c r="C3074" s="135">
        <v>5404</v>
      </c>
    </row>
    <row r="3075" spans="1:3">
      <c r="A3075" s="133" t="s">
        <v>3316</v>
      </c>
      <c r="B3075" s="134"/>
      <c r="C3075" s="135">
        <v>8003</v>
      </c>
    </row>
    <row r="3076" spans="1:3">
      <c r="A3076" s="133" t="s">
        <v>3317</v>
      </c>
      <c r="B3076" s="134"/>
      <c r="C3076" s="135">
        <v>5305</v>
      </c>
    </row>
    <row r="3077" spans="1:3">
      <c r="A3077" s="133" t="s">
        <v>3318</v>
      </c>
      <c r="B3077" s="134"/>
      <c r="C3077" s="135">
        <v>29561</v>
      </c>
    </row>
    <row r="3078" spans="1:3">
      <c r="A3078" s="133" t="s">
        <v>3319</v>
      </c>
      <c r="B3078" s="134"/>
      <c r="C3078" s="135">
        <v>1007</v>
      </c>
    </row>
    <row r="3079" spans="1:3">
      <c r="A3079" s="133" t="s">
        <v>3320</v>
      </c>
      <c r="B3079" s="134"/>
      <c r="C3079" s="135">
        <v>13786</v>
      </c>
    </row>
    <row r="3080" spans="1:3">
      <c r="A3080" s="133" t="s">
        <v>3321</v>
      </c>
      <c r="B3080" s="134"/>
      <c r="C3080" s="135">
        <v>11397</v>
      </c>
    </row>
    <row r="3081" spans="1:3">
      <c r="A3081" s="133" t="s">
        <v>3322</v>
      </c>
      <c r="B3081" s="134"/>
      <c r="C3081" s="135">
        <v>7212</v>
      </c>
    </row>
    <row r="3082" spans="1:3">
      <c r="A3082" s="133" t="s">
        <v>3323</v>
      </c>
      <c r="B3082" s="134"/>
      <c r="C3082" s="135">
        <v>6080</v>
      </c>
    </row>
    <row r="3083" spans="1:3">
      <c r="A3083" s="133" t="s">
        <v>3324</v>
      </c>
      <c r="B3083" s="134"/>
      <c r="C3083" s="135">
        <v>14930</v>
      </c>
    </row>
    <row r="3084" spans="1:3">
      <c r="A3084" s="133" t="s">
        <v>3325</v>
      </c>
      <c r="B3084" s="134"/>
      <c r="C3084" s="135">
        <v>17576</v>
      </c>
    </row>
    <row r="3085" spans="1:3">
      <c r="A3085" s="133" t="s">
        <v>3326</v>
      </c>
      <c r="B3085" s="134"/>
      <c r="C3085" s="135">
        <v>705</v>
      </c>
    </row>
    <row r="3086" spans="1:3">
      <c r="A3086" s="133" t="s">
        <v>3327</v>
      </c>
      <c r="B3086" s="134"/>
      <c r="C3086" s="135">
        <v>10179</v>
      </c>
    </row>
    <row r="3087" spans="1:3">
      <c r="A3087" s="133" t="s">
        <v>3328</v>
      </c>
      <c r="B3087" s="134"/>
      <c r="C3087" s="135">
        <v>2757</v>
      </c>
    </row>
    <row r="3088" spans="1:3">
      <c r="A3088" s="133" t="s">
        <v>3329</v>
      </c>
      <c r="B3088" s="134"/>
      <c r="C3088" s="135">
        <v>39668</v>
      </c>
    </row>
    <row r="3089" spans="1:3">
      <c r="A3089" s="133" t="s">
        <v>3330</v>
      </c>
      <c r="B3089" s="134"/>
      <c r="C3089" s="135">
        <v>25183</v>
      </c>
    </row>
    <row r="3090" spans="1:3">
      <c r="A3090" s="133" t="s">
        <v>3331</v>
      </c>
      <c r="B3090" s="134"/>
      <c r="C3090" s="135">
        <v>5305</v>
      </c>
    </row>
    <row r="3091" spans="1:3">
      <c r="A3091" s="133" t="s">
        <v>3332</v>
      </c>
      <c r="B3091" s="134"/>
      <c r="C3091" s="135">
        <v>705</v>
      </c>
    </row>
    <row r="3092" spans="1:3">
      <c r="A3092" s="133" t="s">
        <v>3333</v>
      </c>
      <c r="B3092" s="134"/>
      <c r="C3092" s="135">
        <v>8221</v>
      </c>
    </row>
    <row r="3093" spans="1:3">
      <c r="A3093" s="133" t="s">
        <v>3334</v>
      </c>
      <c r="B3093" s="134"/>
      <c r="C3093" s="135">
        <v>12754</v>
      </c>
    </row>
    <row r="3094" spans="1:3">
      <c r="A3094" s="133" t="s">
        <v>3335</v>
      </c>
      <c r="B3094" s="134"/>
      <c r="C3094" s="135">
        <v>19828</v>
      </c>
    </row>
    <row r="3095" spans="1:3">
      <c r="A3095" s="133" t="s">
        <v>3336</v>
      </c>
      <c r="B3095" s="134"/>
      <c r="C3095" s="135">
        <v>14732</v>
      </c>
    </row>
    <row r="3096" spans="1:3">
      <c r="A3096" s="133" t="s">
        <v>3337</v>
      </c>
      <c r="B3096" s="134"/>
      <c r="C3096" s="135">
        <v>16577</v>
      </c>
    </row>
    <row r="3097" spans="1:3">
      <c r="A3097" s="133" t="s">
        <v>3338</v>
      </c>
      <c r="B3097" s="134"/>
      <c r="C3097" s="135">
        <v>5404</v>
      </c>
    </row>
    <row r="3098" spans="1:3">
      <c r="A3098" s="133" t="s">
        <v>3339</v>
      </c>
      <c r="B3098" s="134"/>
      <c r="C3098" s="135">
        <v>906</v>
      </c>
    </row>
    <row r="3099" spans="1:3">
      <c r="A3099" s="133" t="s">
        <v>3340</v>
      </c>
      <c r="B3099" s="134"/>
      <c r="C3099" s="135">
        <v>9305</v>
      </c>
    </row>
    <row r="3100" spans="1:3">
      <c r="A3100" s="133" t="s">
        <v>3341</v>
      </c>
      <c r="B3100" s="134"/>
      <c r="C3100" s="135">
        <v>10475</v>
      </c>
    </row>
    <row r="3101" spans="1:3">
      <c r="A3101" s="133" t="s">
        <v>3342</v>
      </c>
      <c r="B3101" s="134"/>
      <c r="C3101" s="135">
        <v>13379</v>
      </c>
    </row>
    <row r="3102" spans="1:3">
      <c r="A3102" s="133" t="s">
        <v>3343</v>
      </c>
      <c r="B3102" s="134"/>
      <c r="C3102" s="135">
        <v>5772</v>
      </c>
    </row>
    <row r="3103" spans="1:3">
      <c r="A3103" s="133" t="s">
        <v>3344</v>
      </c>
      <c r="B3103" s="134"/>
      <c r="C3103" s="135">
        <v>7114</v>
      </c>
    </row>
    <row r="3104" spans="1:3">
      <c r="A3104" s="133" t="s">
        <v>3345</v>
      </c>
      <c r="B3104" s="134"/>
      <c r="C3104" s="135">
        <v>10277</v>
      </c>
    </row>
    <row r="3105" spans="1:3">
      <c r="A3105" s="133" t="s">
        <v>3346</v>
      </c>
      <c r="B3105" s="134"/>
      <c r="C3105" s="135">
        <v>143483</v>
      </c>
    </row>
    <row r="3106" spans="1:3">
      <c r="A3106" s="133" t="s">
        <v>3347</v>
      </c>
      <c r="B3106" s="134"/>
      <c r="C3106" s="135">
        <v>124567</v>
      </c>
    </row>
    <row r="3107" spans="1:3">
      <c r="A3107" s="133" t="s">
        <v>3348</v>
      </c>
      <c r="B3107" s="134"/>
      <c r="C3107" s="135">
        <v>139247</v>
      </c>
    </row>
    <row r="3108" spans="1:3">
      <c r="A3108" s="133" t="s">
        <v>923</v>
      </c>
      <c r="B3108" s="134"/>
      <c r="C3108" s="135">
        <v>201441</v>
      </c>
    </row>
    <row r="3109" spans="1:3">
      <c r="A3109" s="133" t="s">
        <v>924</v>
      </c>
      <c r="B3109" s="134"/>
      <c r="C3109" s="135">
        <v>213799</v>
      </c>
    </row>
    <row r="3110" spans="1:3">
      <c r="A3110" s="133" t="s">
        <v>3349</v>
      </c>
      <c r="B3110" s="134"/>
      <c r="C3110" s="135">
        <v>27327</v>
      </c>
    </row>
    <row r="3111" spans="1:3">
      <c r="A3111" s="133" t="s">
        <v>3350</v>
      </c>
      <c r="B3111" s="134"/>
      <c r="C3111" s="135">
        <v>25616</v>
      </c>
    </row>
    <row r="3112" spans="1:3">
      <c r="A3112" s="133" t="s">
        <v>3351</v>
      </c>
      <c r="B3112" s="134"/>
      <c r="C3112" s="135">
        <v>178656</v>
      </c>
    </row>
    <row r="3113" spans="1:3">
      <c r="A3113" s="133" t="s">
        <v>3352</v>
      </c>
      <c r="B3113" s="134"/>
      <c r="C3113" s="135">
        <v>195179</v>
      </c>
    </row>
    <row r="3114" spans="1:3">
      <c r="A3114" s="133" t="s">
        <v>3353</v>
      </c>
      <c r="B3114" s="134"/>
      <c r="C3114" s="135">
        <v>200185</v>
      </c>
    </row>
    <row r="3115" spans="1:3">
      <c r="A3115" s="133" t="s">
        <v>3354</v>
      </c>
      <c r="B3115" s="134"/>
      <c r="C3115" s="135">
        <v>216653</v>
      </c>
    </row>
    <row r="3116" spans="1:3">
      <c r="A3116" s="133" t="s">
        <v>3355</v>
      </c>
      <c r="B3116" s="134"/>
      <c r="C3116" s="135">
        <v>182667</v>
      </c>
    </row>
    <row r="3117" spans="1:3">
      <c r="A3117" s="133" t="s">
        <v>3356</v>
      </c>
      <c r="B3117" s="134"/>
      <c r="C3117" s="135">
        <v>199401</v>
      </c>
    </row>
    <row r="3118" spans="1:3">
      <c r="A3118" s="133" t="s">
        <v>3357</v>
      </c>
      <c r="B3118" s="134"/>
      <c r="C3118" s="135">
        <v>204396</v>
      </c>
    </row>
    <row r="3119" spans="1:3">
      <c r="A3119" s="133" t="s">
        <v>3358</v>
      </c>
      <c r="B3119" s="134"/>
      <c r="C3119" s="135">
        <v>220465</v>
      </c>
    </row>
    <row r="3120" spans="1:3">
      <c r="A3120" s="133" t="s">
        <v>3359</v>
      </c>
      <c r="B3120" s="134"/>
      <c r="C3120" s="135">
        <v>157837</v>
      </c>
    </row>
    <row r="3121" spans="1:3">
      <c r="A3121" s="133" t="s">
        <v>3360</v>
      </c>
      <c r="B3121" s="134"/>
      <c r="C3121" s="135">
        <v>162547</v>
      </c>
    </row>
    <row r="3122" spans="1:3">
      <c r="A3122" s="133" t="s">
        <v>3361</v>
      </c>
      <c r="B3122" s="134"/>
      <c r="C3122" s="135">
        <v>174895</v>
      </c>
    </row>
    <row r="3123" spans="1:3">
      <c r="A3123" s="133" t="s">
        <v>3362</v>
      </c>
      <c r="B3123" s="134"/>
      <c r="C3123" s="135">
        <v>167258</v>
      </c>
    </row>
    <row r="3124" spans="1:3">
      <c r="A3124" s="133" t="s">
        <v>3363</v>
      </c>
      <c r="B3124" s="134"/>
      <c r="C3124" s="135">
        <v>171768</v>
      </c>
    </row>
    <row r="3125" spans="1:3">
      <c r="A3125" s="133" t="s">
        <v>3364</v>
      </c>
      <c r="B3125" s="134"/>
      <c r="C3125" s="135">
        <v>185430</v>
      </c>
    </row>
    <row r="3126" spans="1:3">
      <c r="A3126" s="133" t="s">
        <v>3365</v>
      </c>
      <c r="B3126" s="134"/>
      <c r="C3126" s="135">
        <v>411531</v>
      </c>
    </row>
    <row r="3127" spans="1:3">
      <c r="A3127" s="133" t="s">
        <v>3366</v>
      </c>
      <c r="B3127" s="134"/>
      <c r="C3127" s="135">
        <v>435955</v>
      </c>
    </row>
    <row r="3128" spans="1:3">
      <c r="A3128" s="133" t="s">
        <v>3367</v>
      </c>
      <c r="B3128" s="134"/>
      <c r="C3128" s="135">
        <v>419081</v>
      </c>
    </row>
    <row r="3129" spans="1:3">
      <c r="A3129" s="133" t="s">
        <v>3368</v>
      </c>
      <c r="B3129" s="134"/>
      <c r="C3129" s="135">
        <v>414047</v>
      </c>
    </row>
    <row r="3130" spans="1:3">
      <c r="A3130" s="133" t="s">
        <v>3369</v>
      </c>
      <c r="B3130" s="134"/>
      <c r="C3130" s="135">
        <v>444760</v>
      </c>
    </row>
    <row r="3131" spans="1:3">
      <c r="A3131" s="133" t="s">
        <v>3370</v>
      </c>
      <c r="B3131" s="134"/>
      <c r="C3131" s="135">
        <v>440225</v>
      </c>
    </row>
    <row r="3132" spans="1:3">
      <c r="A3132" s="133" t="s">
        <v>3371</v>
      </c>
      <c r="B3132" s="134"/>
      <c r="C3132" s="135">
        <v>419393</v>
      </c>
    </row>
    <row r="3133" spans="1:3">
      <c r="A3133" s="133" t="s">
        <v>3372</v>
      </c>
      <c r="B3133" s="134"/>
      <c r="C3133" s="135">
        <v>427988</v>
      </c>
    </row>
    <row r="3134" spans="1:3">
      <c r="A3134" s="133" t="s">
        <v>3373</v>
      </c>
      <c r="B3134" s="134"/>
      <c r="C3134" s="135">
        <v>444655</v>
      </c>
    </row>
    <row r="3135" spans="1:3">
      <c r="A3135" s="133" t="s">
        <v>3374</v>
      </c>
      <c r="B3135" s="134"/>
      <c r="C3135" s="135">
        <v>453565</v>
      </c>
    </row>
    <row r="3136" spans="1:3">
      <c r="A3136" s="133" t="s">
        <v>3375</v>
      </c>
      <c r="B3136" s="134"/>
      <c r="C3136" s="135">
        <v>435670</v>
      </c>
    </row>
    <row r="3137" spans="1:3">
      <c r="A3137" s="133" t="s">
        <v>3376</v>
      </c>
      <c r="B3137" s="134"/>
      <c r="C3137" s="135">
        <v>430339</v>
      </c>
    </row>
    <row r="3138" spans="1:3">
      <c r="A3138" s="133" t="s">
        <v>3377</v>
      </c>
      <c r="B3138" s="134"/>
      <c r="C3138" s="135">
        <v>462370</v>
      </c>
    </row>
    <row r="3139" spans="1:3">
      <c r="A3139" s="133" t="s">
        <v>3378</v>
      </c>
      <c r="B3139" s="134"/>
      <c r="C3139" s="135">
        <v>457598</v>
      </c>
    </row>
    <row r="3140" spans="1:3">
      <c r="A3140" s="133" t="s">
        <v>3379</v>
      </c>
      <c r="B3140" s="134"/>
      <c r="C3140" s="135">
        <v>524336</v>
      </c>
    </row>
    <row r="3141" spans="1:3">
      <c r="A3141" s="133" t="s">
        <v>3380</v>
      </c>
      <c r="B3141" s="134"/>
      <c r="C3141" s="135">
        <v>532697</v>
      </c>
    </row>
    <row r="3142" spans="1:3">
      <c r="A3142" s="133" t="s">
        <v>3381</v>
      </c>
      <c r="B3142" s="134"/>
      <c r="C3142" s="135">
        <v>559036</v>
      </c>
    </row>
    <row r="3143" spans="1:3">
      <c r="A3143" s="133" t="s">
        <v>3382</v>
      </c>
      <c r="B3143" s="134"/>
      <c r="C3143" s="135">
        <v>564350</v>
      </c>
    </row>
    <row r="3144" spans="1:3">
      <c r="A3144" s="133" t="s">
        <v>3383</v>
      </c>
      <c r="B3144" s="134"/>
      <c r="C3144" s="135">
        <v>593083</v>
      </c>
    </row>
    <row r="3145" spans="1:3">
      <c r="A3145" s="133" t="s">
        <v>3384</v>
      </c>
      <c r="B3145" s="134"/>
      <c r="C3145" s="135">
        <v>161483</v>
      </c>
    </row>
    <row r="3146" spans="1:3">
      <c r="A3146" s="133" t="s">
        <v>3385</v>
      </c>
      <c r="B3146" s="134"/>
      <c r="C3146" s="135">
        <v>8518</v>
      </c>
    </row>
    <row r="3147" spans="1:3">
      <c r="A3147" s="133" t="s">
        <v>3386</v>
      </c>
      <c r="B3147" s="134"/>
      <c r="C3147" s="135">
        <v>10672</v>
      </c>
    </row>
    <row r="3148" spans="1:3">
      <c r="A3148" s="133" t="s">
        <v>3387</v>
      </c>
      <c r="B3148" s="134"/>
      <c r="C3148" s="135">
        <v>38398</v>
      </c>
    </row>
    <row r="3149" spans="1:3">
      <c r="A3149" s="133" t="s">
        <v>3388</v>
      </c>
      <c r="B3149" s="134"/>
      <c r="C3149" s="135">
        <v>24504</v>
      </c>
    </row>
    <row r="3150" spans="1:3">
      <c r="A3150" s="133" t="s">
        <v>3389</v>
      </c>
      <c r="B3150" s="134"/>
      <c r="C3150" s="135">
        <v>47025</v>
      </c>
    </row>
    <row r="3151" spans="1:3">
      <c r="A3151" s="133" t="s">
        <v>3390</v>
      </c>
      <c r="B3151" s="134"/>
      <c r="C3151" s="135">
        <v>43254</v>
      </c>
    </row>
    <row r="3152" spans="1:3">
      <c r="A3152" s="133" t="s">
        <v>3391</v>
      </c>
      <c r="B3152" s="134"/>
      <c r="C3152" s="135">
        <v>43254</v>
      </c>
    </row>
    <row r="3153" spans="1:3">
      <c r="A3153" s="133" t="s">
        <v>3392</v>
      </c>
      <c r="B3153" s="134"/>
      <c r="C3153" s="135">
        <v>77114</v>
      </c>
    </row>
    <row r="3154" spans="1:3">
      <c r="A3154" s="133" t="s">
        <v>3393</v>
      </c>
      <c r="B3154" s="134"/>
      <c r="C3154" s="135">
        <v>1004</v>
      </c>
    </row>
    <row r="3155" spans="1:3">
      <c r="A3155" s="133" t="s">
        <v>3394</v>
      </c>
      <c r="B3155" s="134"/>
      <c r="C3155" s="135">
        <v>18624</v>
      </c>
    </row>
    <row r="3156" spans="1:3">
      <c r="A3156" s="133" t="s">
        <v>3395</v>
      </c>
      <c r="B3156" s="134"/>
      <c r="C3156" s="135">
        <v>33488</v>
      </c>
    </row>
    <row r="3157" spans="1:3">
      <c r="A3157" s="133" t="s">
        <v>3396</v>
      </c>
      <c r="B3157" s="134"/>
      <c r="C3157" s="135">
        <v>1004</v>
      </c>
    </row>
    <row r="3158" spans="1:3">
      <c r="A3158" s="133" t="s">
        <v>3397</v>
      </c>
      <c r="B3158" s="134"/>
      <c r="C3158" s="135">
        <v>5323</v>
      </c>
    </row>
    <row r="3159" spans="1:3">
      <c r="A3159" s="133" t="s">
        <v>3398</v>
      </c>
      <c r="B3159" s="134"/>
      <c r="C3159" s="135">
        <v>1004</v>
      </c>
    </row>
    <row r="3160" spans="1:3">
      <c r="A3160" s="133" t="s">
        <v>3399</v>
      </c>
      <c r="B3160" s="134"/>
      <c r="C3160" s="135">
        <v>2984</v>
      </c>
    </row>
    <row r="3161" spans="1:3">
      <c r="A3161" s="133" t="s">
        <v>3400</v>
      </c>
      <c r="B3161" s="134"/>
      <c r="C3161" s="135">
        <v>2181</v>
      </c>
    </row>
    <row r="3162" spans="1:3">
      <c r="A3162" s="133" t="s">
        <v>3401</v>
      </c>
      <c r="B3162" s="134"/>
      <c r="C3162" s="135">
        <v>4946</v>
      </c>
    </row>
    <row r="3163" spans="1:3">
      <c r="A3163" s="133" t="s">
        <v>3402</v>
      </c>
      <c r="B3163" s="134"/>
      <c r="C3163" s="135">
        <v>5853</v>
      </c>
    </row>
    <row r="3164" spans="1:3">
      <c r="A3164" s="133" t="s">
        <v>3403</v>
      </c>
      <c r="B3164" s="134"/>
      <c r="C3164" s="135">
        <v>4108</v>
      </c>
    </row>
    <row r="3165" spans="1:3">
      <c r="A3165" s="133" t="s">
        <v>3404</v>
      </c>
      <c r="B3165" s="134"/>
      <c r="C3165" s="135">
        <v>1004</v>
      </c>
    </row>
    <row r="3166" spans="1:3">
      <c r="A3166" s="133" t="s">
        <v>3405</v>
      </c>
      <c r="B3166" s="134"/>
      <c r="C3166" s="135">
        <v>6069</v>
      </c>
    </row>
    <row r="3167" spans="1:3">
      <c r="A3167" s="133" t="s">
        <v>3406</v>
      </c>
      <c r="B3167" s="134"/>
      <c r="C3167" s="135">
        <v>6452</v>
      </c>
    </row>
    <row r="3168" spans="1:3">
      <c r="A3168" s="133" t="s">
        <v>3407</v>
      </c>
      <c r="B3168" s="134"/>
      <c r="C3168" s="135">
        <v>23004</v>
      </c>
    </row>
    <row r="3169" spans="1:3">
      <c r="A3169" s="133" t="s">
        <v>3408</v>
      </c>
      <c r="B3169" s="134"/>
      <c r="C3169" s="135">
        <v>25558</v>
      </c>
    </row>
    <row r="3170" spans="1:3">
      <c r="A3170" s="133" t="s">
        <v>3409</v>
      </c>
      <c r="B3170" s="134"/>
      <c r="C3170" s="135">
        <v>5323</v>
      </c>
    </row>
    <row r="3171" spans="1:3">
      <c r="A3171" s="133" t="s">
        <v>3410</v>
      </c>
      <c r="B3171" s="134"/>
      <c r="C3171" s="135">
        <v>4526</v>
      </c>
    </row>
    <row r="3172" spans="1:3">
      <c r="A3172" s="133" t="s">
        <v>3411</v>
      </c>
      <c r="B3172" s="134"/>
      <c r="C3172" s="135">
        <v>793</v>
      </c>
    </row>
    <row r="3173" spans="1:3">
      <c r="A3173" s="133" t="s">
        <v>3412</v>
      </c>
      <c r="B3173" s="134"/>
      <c r="C3173" s="135">
        <v>793</v>
      </c>
    </row>
    <row r="3174" spans="1:3">
      <c r="A3174" s="133" t="s">
        <v>3413</v>
      </c>
      <c r="B3174" s="134"/>
      <c r="C3174" s="135">
        <v>2984</v>
      </c>
    </row>
    <row r="3175" spans="1:3">
      <c r="A3175" s="133" t="s">
        <v>3414</v>
      </c>
      <c r="B3175" s="134"/>
      <c r="C3175" s="135">
        <v>3467</v>
      </c>
    </row>
    <row r="3176" spans="1:3">
      <c r="A3176" s="133" t="s">
        <v>3415</v>
      </c>
      <c r="B3176" s="134"/>
      <c r="C3176" s="135">
        <v>2286</v>
      </c>
    </row>
    <row r="3177" spans="1:3">
      <c r="A3177" s="133" t="s">
        <v>3416</v>
      </c>
      <c r="B3177" s="134"/>
      <c r="C3177" s="135">
        <v>2181</v>
      </c>
    </row>
    <row r="3178" spans="1:3">
      <c r="A3178" s="133" t="s">
        <v>3417</v>
      </c>
      <c r="B3178" s="134"/>
      <c r="C3178" s="135">
        <v>3892</v>
      </c>
    </row>
    <row r="3179" spans="1:3">
      <c r="A3179" s="133" t="s">
        <v>3418</v>
      </c>
      <c r="B3179" s="134"/>
      <c r="C3179" s="135">
        <v>9646</v>
      </c>
    </row>
    <row r="3180" spans="1:3">
      <c r="A3180" s="133" t="s">
        <v>3419</v>
      </c>
      <c r="B3180" s="134"/>
      <c r="C3180" s="135">
        <v>4631</v>
      </c>
    </row>
    <row r="3181" spans="1:3">
      <c r="A3181" s="133" t="s">
        <v>3420</v>
      </c>
      <c r="B3181" s="134"/>
      <c r="C3181" s="135">
        <v>3467</v>
      </c>
    </row>
    <row r="3182" spans="1:3">
      <c r="A3182" s="133" t="s">
        <v>3421</v>
      </c>
      <c r="B3182" s="134"/>
      <c r="C3182" s="135">
        <v>3572</v>
      </c>
    </row>
    <row r="3183" spans="1:3">
      <c r="A3183" s="133" t="s">
        <v>3422</v>
      </c>
      <c r="B3183" s="134"/>
      <c r="C3183" s="135">
        <v>3089</v>
      </c>
    </row>
    <row r="3184" spans="1:3">
      <c r="A3184" s="133" t="s">
        <v>3423</v>
      </c>
      <c r="B3184" s="134"/>
      <c r="C3184" s="135">
        <v>2984</v>
      </c>
    </row>
    <row r="3185" spans="1:3">
      <c r="A3185" s="133" t="s">
        <v>3424</v>
      </c>
      <c r="B3185" s="134"/>
      <c r="C3185" s="135">
        <v>3892</v>
      </c>
    </row>
    <row r="3186" spans="1:3">
      <c r="A3186" s="133" t="s">
        <v>3425</v>
      </c>
      <c r="B3186" s="134"/>
      <c r="C3186" s="135">
        <v>4631</v>
      </c>
    </row>
    <row r="3187" spans="1:3">
      <c r="A3187" s="133" t="s">
        <v>3426</v>
      </c>
      <c r="B3187" s="134"/>
      <c r="C3187" s="135">
        <v>13463</v>
      </c>
    </row>
    <row r="3188" spans="1:3">
      <c r="A3188" s="133" t="s">
        <v>3427</v>
      </c>
      <c r="B3188" s="134"/>
      <c r="C3188" s="135">
        <v>793</v>
      </c>
    </row>
    <row r="3189" spans="1:3">
      <c r="A3189" s="133" t="s">
        <v>3428</v>
      </c>
      <c r="B3189" s="134"/>
      <c r="C3189" s="135">
        <v>9076</v>
      </c>
    </row>
    <row r="3190" spans="1:3">
      <c r="A3190" s="133" t="s">
        <v>3429</v>
      </c>
      <c r="B3190" s="134"/>
      <c r="C3190" s="135">
        <v>19140</v>
      </c>
    </row>
    <row r="3191" spans="1:3">
      <c r="A3191" s="133" t="s">
        <v>3430</v>
      </c>
      <c r="B3191" s="134"/>
      <c r="C3191" s="135">
        <v>4358</v>
      </c>
    </row>
    <row r="3192" spans="1:3">
      <c r="A3192" s="133" t="s">
        <v>3431</v>
      </c>
      <c r="B3192" s="134"/>
      <c r="C3192" s="135">
        <v>3299</v>
      </c>
    </row>
    <row r="3193" spans="1:3">
      <c r="A3193" s="133" t="s">
        <v>3432</v>
      </c>
      <c r="B3193" s="134"/>
      <c r="C3193" s="135">
        <v>3892</v>
      </c>
    </row>
    <row r="3194" spans="1:3">
      <c r="A3194" s="133" t="s">
        <v>3433</v>
      </c>
      <c r="B3194" s="134"/>
      <c r="C3194" s="135">
        <v>793</v>
      </c>
    </row>
    <row r="3195" spans="1:3">
      <c r="A3195" s="133" t="s">
        <v>3434</v>
      </c>
      <c r="B3195" s="134"/>
      <c r="C3195" s="135">
        <v>2076</v>
      </c>
    </row>
    <row r="3196" spans="1:3">
      <c r="A3196" s="133" t="s">
        <v>3435</v>
      </c>
      <c r="B3196" s="134"/>
      <c r="C3196" s="135">
        <v>18582</v>
      </c>
    </row>
    <row r="3197" spans="1:3">
      <c r="A3197" s="133" t="s">
        <v>3436</v>
      </c>
      <c r="B3197" s="134"/>
      <c r="C3197" s="135">
        <v>42772</v>
      </c>
    </row>
    <row r="3198" spans="1:3">
      <c r="A3198" s="133" t="s">
        <v>3437</v>
      </c>
      <c r="B3198" s="134"/>
      <c r="C3198" s="135">
        <v>80180</v>
      </c>
    </row>
    <row r="3199" spans="1:3">
      <c r="A3199" s="133" t="s">
        <v>3438</v>
      </c>
      <c r="B3199" s="134"/>
      <c r="C3199" s="135">
        <v>27845</v>
      </c>
    </row>
    <row r="3200" spans="1:3">
      <c r="A3200" s="133" t="s">
        <v>3439</v>
      </c>
      <c r="B3200" s="134"/>
      <c r="C3200" s="135">
        <v>22794</v>
      </c>
    </row>
    <row r="3201" spans="1:3">
      <c r="A3201" s="133" t="s">
        <v>3440</v>
      </c>
      <c r="B3201" s="134"/>
      <c r="C3201" s="135">
        <v>56137</v>
      </c>
    </row>
    <row r="3202" spans="1:3">
      <c r="A3202" s="133" t="s">
        <v>3441</v>
      </c>
      <c r="B3202" s="134"/>
      <c r="C3202" s="135">
        <v>34024</v>
      </c>
    </row>
    <row r="3203" spans="1:3">
      <c r="A3203" s="133" t="s">
        <v>3442</v>
      </c>
      <c r="B3203" s="134"/>
      <c r="C3203" s="135">
        <v>3892</v>
      </c>
    </row>
    <row r="3204" spans="1:3">
      <c r="A3204" s="133" t="s">
        <v>3443</v>
      </c>
      <c r="B3204" s="134"/>
      <c r="C3204" s="135">
        <v>12724</v>
      </c>
    </row>
    <row r="3205" spans="1:3">
      <c r="A3205" s="133" t="s">
        <v>3444</v>
      </c>
      <c r="B3205" s="134"/>
      <c r="C3205" s="135">
        <v>5428</v>
      </c>
    </row>
    <row r="3206" spans="1:3">
      <c r="A3206" s="133" t="s">
        <v>3445</v>
      </c>
      <c r="B3206" s="134"/>
      <c r="C3206" s="135">
        <v>17256</v>
      </c>
    </row>
    <row r="3207" spans="1:3">
      <c r="A3207" s="133" t="s">
        <v>3446</v>
      </c>
      <c r="B3207" s="134"/>
      <c r="C3207" s="135">
        <v>6693</v>
      </c>
    </row>
    <row r="3208" spans="1:3">
      <c r="A3208" s="133" t="s">
        <v>3447</v>
      </c>
      <c r="B3208" s="134"/>
      <c r="C3208" s="135">
        <v>8302</v>
      </c>
    </row>
    <row r="3209" spans="1:3">
      <c r="A3209" s="133" t="s">
        <v>3448</v>
      </c>
      <c r="B3209" s="134"/>
      <c r="C3209" s="135">
        <v>2984</v>
      </c>
    </row>
    <row r="3210" spans="1:3">
      <c r="A3210" s="133" t="s">
        <v>3449</v>
      </c>
      <c r="B3210" s="134"/>
      <c r="C3210" s="135">
        <v>4358</v>
      </c>
    </row>
    <row r="3211" spans="1:3">
      <c r="A3211" s="133" t="s">
        <v>3450</v>
      </c>
      <c r="B3211" s="134"/>
      <c r="C3211" s="135">
        <v>4358</v>
      </c>
    </row>
    <row r="3212" spans="1:3">
      <c r="A3212" s="133" t="s">
        <v>3451</v>
      </c>
      <c r="B3212" s="134"/>
      <c r="C3212" s="135">
        <v>73282</v>
      </c>
    </row>
    <row r="3213" spans="1:3">
      <c r="A3213" s="133" t="s">
        <v>3452</v>
      </c>
      <c r="B3213" s="134"/>
      <c r="C3213" s="135">
        <v>5156</v>
      </c>
    </row>
    <row r="3214" spans="1:3">
      <c r="A3214" s="133" t="s">
        <v>3453</v>
      </c>
      <c r="B3214" s="134"/>
      <c r="C3214" s="135">
        <v>14300</v>
      </c>
    </row>
    <row r="3215" spans="1:3">
      <c r="A3215" s="133" t="s">
        <v>3454</v>
      </c>
      <c r="B3215" s="134"/>
      <c r="C3215" s="135">
        <v>10175</v>
      </c>
    </row>
    <row r="3216" spans="1:3">
      <c r="A3216" s="133" t="s">
        <v>3455</v>
      </c>
      <c r="B3216" s="134"/>
      <c r="C3216" s="135">
        <v>10175</v>
      </c>
    </row>
    <row r="3217" spans="1:3">
      <c r="A3217" s="133" t="s">
        <v>3456</v>
      </c>
      <c r="B3217" s="134"/>
      <c r="C3217" s="135">
        <v>10595</v>
      </c>
    </row>
    <row r="3218" spans="1:3">
      <c r="A3218" s="133" t="s">
        <v>3457</v>
      </c>
      <c r="B3218" s="134"/>
      <c r="C3218" s="135">
        <v>10700</v>
      </c>
    </row>
    <row r="3219" spans="1:3">
      <c r="A3219" s="133" t="s">
        <v>3458</v>
      </c>
      <c r="B3219" s="134"/>
      <c r="C3219" s="135">
        <v>10909</v>
      </c>
    </row>
    <row r="3220" spans="1:3">
      <c r="A3220" s="133" t="s">
        <v>3459</v>
      </c>
      <c r="B3220" s="134"/>
      <c r="C3220" s="135">
        <v>10385</v>
      </c>
    </row>
    <row r="3221" spans="1:3">
      <c r="A3221" s="133" t="s">
        <v>3460</v>
      </c>
      <c r="B3221" s="134"/>
      <c r="C3221" s="135">
        <v>10490</v>
      </c>
    </row>
    <row r="3222" spans="1:3">
      <c r="A3222" s="133" t="s">
        <v>3461</v>
      </c>
      <c r="B3222" s="134"/>
      <c r="C3222" s="135">
        <v>10909</v>
      </c>
    </row>
    <row r="3223" spans="1:3">
      <c r="A3223" s="133" t="s">
        <v>3462</v>
      </c>
      <c r="B3223" s="134"/>
      <c r="C3223" s="135">
        <v>11182</v>
      </c>
    </row>
    <row r="3224" spans="1:3">
      <c r="A3224" s="133" t="s">
        <v>3463</v>
      </c>
      <c r="B3224" s="134"/>
      <c r="C3224" s="135">
        <v>11927</v>
      </c>
    </row>
    <row r="3225" spans="1:3">
      <c r="A3225" s="133" t="s">
        <v>3464</v>
      </c>
      <c r="B3225" s="134"/>
      <c r="C3225" s="135">
        <v>3089</v>
      </c>
    </row>
    <row r="3226" spans="1:3">
      <c r="A3226" s="133" t="s">
        <v>3465</v>
      </c>
      <c r="B3226" s="134"/>
      <c r="C3226" s="135">
        <v>7610</v>
      </c>
    </row>
    <row r="3227" spans="1:3">
      <c r="A3227" s="133" t="s">
        <v>3466</v>
      </c>
      <c r="B3227" s="134"/>
      <c r="C3227" s="135">
        <v>158100</v>
      </c>
    </row>
    <row r="3228" spans="1:3">
      <c r="A3228" s="133" t="s">
        <v>3467</v>
      </c>
      <c r="B3228" s="134"/>
      <c r="C3228" s="135">
        <v>166691</v>
      </c>
    </row>
    <row r="3229" spans="1:3">
      <c r="A3229" s="133" t="s">
        <v>3468</v>
      </c>
      <c r="B3229" s="134"/>
      <c r="C3229" s="135">
        <v>172978</v>
      </c>
    </row>
    <row r="3230" spans="1:3">
      <c r="A3230" s="133" t="s">
        <v>3469</v>
      </c>
      <c r="B3230" s="134"/>
      <c r="C3230" s="135">
        <v>183245</v>
      </c>
    </row>
    <row r="3231" spans="1:3">
      <c r="A3231" s="133" t="s">
        <v>3470</v>
      </c>
      <c r="B3231" s="134"/>
      <c r="C3231" s="135">
        <v>193513</v>
      </c>
    </row>
    <row r="3232" spans="1:3">
      <c r="A3232" s="133" t="s">
        <v>3471</v>
      </c>
      <c r="B3232" s="134"/>
      <c r="C3232" s="135">
        <v>793</v>
      </c>
    </row>
    <row r="3233" spans="1:3">
      <c r="A3233" s="133" t="s">
        <v>3472</v>
      </c>
      <c r="B3233" s="134"/>
      <c r="C3233" s="135">
        <v>1542</v>
      </c>
    </row>
    <row r="3234" spans="1:3">
      <c r="A3234" s="133" t="s">
        <v>3473</v>
      </c>
      <c r="B3234" s="134"/>
      <c r="C3234" s="135">
        <v>2076</v>
      </c>
    </row>
    <row r="3235" spans="1:3">
      <c r="A3235" s="133" t="s">
        <v>3474</v>
      </c>
      <c r="B3235" s="134"/>
      <c r="C3235" s="135">
        <v>2984</v>
      </c>
    </row>
    <row r="3236" spans="1:3">
      <c r="A3236" s="133" t="s">
        <v>3475</v>
      </c>
      <c r="B3236" s="134"/>
      <c r="C3236" s="135">
        <v>20019</v>
      </c>
    </row>
    <row r="3237" spans="1:3">
      <c r="A3237" s="133" t="s">
        <v>3476</v>
      </c>
      <c r="B3237" s="134"/>
      <c r="C3237" s="135">
        <v>25663</v>
      </c>
    </row>
    <row r="3238" spans="1:3">
      <c r="A3238" s="133" t="s">
        <v>3477</v>
      </c>
      <c r="B3238" s="134"/>
      <c r="C3238" s="135">
        <v>62210</v>
      </c>
    </row>
    <row r="3239" spans="1:3">
      <c r="A3239" s="133" t="s">
        <v>3478</v>
      </c>
      <c r="B3239" s="134"/>
      <c r="C3239" s="135">
        <v>18268</v>
      </c>
    </row>
    <row r="3240" spans="1:3">
      <c r="A3240" s="133" t="s">
        <v>3479</v>
      </c>
      <c r="B3240" s="134"/>
      <c r="C3240" s="135">
        <v>8889</v>
      </c>
    </row>
    <row r="3241" spans="1:3">
      <c r="A3241" s="133" t="s">
        <v>3480</v>
      </c>
      <c r="B3241" s="134"/>
      <c r="C3241" s="135">
        <v>5323</v>
      </c>
    </row>
    <row r="3242" spans="1:3">
      <c r="A3242" s="133" t="s">
        <v>3481</v>
      </c>
      <c r="B3242" s="134"/>
      <c r="C3242" s="135">
        <v>22334</v>
      </c>
    </row>
    <row r="3243" spans="1:3">
      <c r="A3243" s="133" t="s">
        <v>3482</v>
      </c>
      <c r="B3243" s="134"/>
      <c r="C3243" s="135">
        <v>4736</v>
      </c>
    </row>
    <row r="3244" spans="1:3">
      <c r="A3244" s="133" t="s">
        <v>3483</v>
      </c>
      <c r="B3244" s="134"/>
      <c r="C3244" s="135">
        <v>12074</v>
      </c>
    </row>
    <row r="3245" spans="1:3">
      <c r="A3245" s="133" t="s">
        <v>3484</v>
      </c>
      <c r="B3245" s="134"/>
      <c r="C3245" s="135">
        <v>9286</v>
      </c>
    </row>
    <row r="3246" spans="1:3">
      <c r="A3246" s="133" t="s">
        <v>3485</v>
      </c>
      <c r="B3246" s="134"/>
      <c r="C3246" s="135">
        <v>13217</v>
      </c>
    </row>
    <row r="3247" spans="1:3">
      <c r="A3247" s="133" t="s">
        <v>3486</v>
      </c>
      <c r="B3247" s="134"/>
      <c r="C3247" s="135">
        <v>27095</v>
      </c>
    </row>
    <row r="3248" spans="1:3">
      <c r="A3248" s="133" t="s">
        <v>3487</v>
      </c>
      <c r="B3248" s="134"/>
      <c r="C3248" s="135">
        <v>11397</v>
      </c>
    </row>
    <row r="3249" spans="1:3">
      <c r="A3249" s="133" t="s">
        <v>3488</v>
      </c>
      <c r="B3249" s="134"/>
      <c r="C3249" s="135">
        <v>8512</v>
      </c>
    </row>
    <row r="3250" spans="1:3">
      <c r="A3250" s="133" t="s">
        <v>3489</v>
      </c>
      <c r="B3250" s="134"/>
      <c r="C3250" s="135">
        <v>793</v>
      </c>
    </row>
    <row r="3251" spans="1:3">
      <c r="A3251" s="133" t="s">
        <v>3490</v>
      </c>
      <c r="B3251" s="134"/>
      <c r="C3251" s="135">
        <v>18579</v>
      </c>
    </row>
    <row r="3252" spans="1:3">
      <c r="A3252" s="133" t="s">
        <v>3491</v>
      </c>
      <c r="B3252" s="134"/>
      <c r="C3252" s="135">
        <v>10175</v>
      </c>
    </row>
    <row r="3253" spans="1:3">
      <c r="A3253" s="133" t="s">
        <v>3492</v>
      </c>
      <c r="B3253" s="134"/>
      <c r="C3253" s="135">
        <v>16259</v>
      </c>
    </row>
    <row r="3254" spans="1:3">
      <c r="A3254" s="133" t="s">
        <v>3493</v>
      </c>
      <c r="B3254" s="134"/>
      <c r="C3254" s="135">
        <v>16259</v>
      </c>
    </row>
    <row r="3255" spans="1:3">
      <c r="A3255" s="133" t="s">
        <v>3494</v>
      </c>
      <c r="B3255" s="134"/>
      <c r="C3255" s="135">
        <v>8406</v>
      </c>
    </row>
    <row r="3256" spans="1:3">
      <c r="A3256" s="133" t="s">
        <v>3495</v>
      </c>
      <c r="B3256" s="134"/>
      <c r="C3256" s="135">
        <v>7820</v>
      </c>
    </row>
    <row r="3257" spans="1:3">
      <c r="A3257" s="133" t="s">
        <v>3496</v>
      </c>
      <c r="B3257" s="134"/>
      <c r="C3257" s="135">
        <v>8512</v>
      </c>
    </row>
    <row r="3258" spans="1:3">
      <c r="A3258" s="133" t="s">
        <v>3497</v>
      </c>
      <c r="B3258" s="134"/>
      <c r="C3258" s="135">
        <v>28967</v>
      </c>
    </row>
    <row r="3259" spans="1:3">
      <c r="A3259" s="133" t="s">
        <v>3498</v>
      </c>
      <c r="B3259" s="134"/>
      <c r="C3259" s="135">
        <v>25558</v>
      </c>
    </row>
    <row r="3260" spans="1:3">
      <c r="A3260" s="133" t="s">
        <v>3499</v>
      </c>
      <c r="B3260" s="134"/>
      <c r="C3260" s="135">
        <v>17361</v>
      </c>
    </row>
    <row r="3261" spans="1:3">
      <c r="A3261" s="133" t="s">
        <v>3500</v>
      </c>
      <c r="B3261" s="134"/>
      <c r="C3261" s="135">
        <v>25558</v>
      </c>
    </row>
    <row r="3262" spans="1:3">
      <c r="A3262" s="133" t="s">
        <v>3501</v>
      </c>
      <c r="B3262" s="134"/>
      <c r="C3262" s="135">
        <v>45751</v>
      </c>
    </row>
    <row r="3263" spans="1:3">
      <c r="A3263" s="133" t="s">
        <v>3502</v>
      </c>
      <c r="B3263" s="134"/>
      <c r="C3263" s="135">
        <v>68441</v>
      </c>
    </row>
    <row r="3264" spans="1:3">
      <c r="A3264" s="133" t="s">
        <v>3503</v>
      </c>
      <c r="B3264" s="134"/>
      <c r="C3264" s="135">
        <v>2984</v>
      </c>
    </row>
    <row r="3265" spans="1:3">
      <c r="A3265" s="133" t="s">
        <v>3504</v>
      </c>
      <c r="B3265" s="134"/>
      <c r="C3265" s="135">
        <v>12304</v>
      </c>
    </row>
    <row r="3266" spans="1:3">
      <c r="A3266" s="133" t="s">
        <v>3505</v>
      </c>
      <c r="B3266" s="134"/>
      <c r="C3266" s="135">
        <v>16023</v>
      </c>
    </row>
    <row r="3267" spans="1:3">
      <c r="A3267" s="133" t="s">
        <v>3506</v>
      </c>
      <c r="B3267" s="134"/>
      <c r="C3267" s="135">
        <v>8197</v>
      </c>
    </row>
    <row r="3268" spans="1:3">
      <c r="A3268" s="133" t="s">
        <v>3507</v>
      </c>
      <c r="B3268" s="134"/>
      <c r="C3268" s="135">
        <v>151798</v>
      </c>
    </row>
    <row r="3269" spans="1:3">
      <c r="A3269" s="133" t="s">
        <v>3508</v>
      </c>
      <c r="B3269" s="134"/>
      <c r="C3269" s="135">
        <v>157825</v>
      </c>
    </row>
    <row r="3270" spans="1:3">
      <c r="A3270" s="133" t="s">
        <v>3509</v>
      </c>
      <c r="B3270" s="134"/>
      <c r="C3270" s="135">
        <v>165923</v>
      </c>
    </row>
    <row r="3271" spans="1:3">
      <c r="A3271" s="133" t="s">
        <v>3510</v>
      </c>
      <c r="B3271" s="134"/>
      <c r="C3271" s="135">
        <v>328444</v>
      </c>
    </row>
    <row r="3272" spans="1:3">
      <c r="A3272" s="133" t="s">
        <v>3511</v>
      </c>
      <c r="B3272" s="134"/>
      <c r="C3272" s="135">
        <v>372283</v>
      </c>
    </row>
    <row r="3273" spans="1:3">
      <c r="A3273" s="133" t="s">
        <v>3512</v>
      </c>
      <c r="B3273" s="134"/>
      <c r="C3273" s="135">
        <v>343609</v>
      </c>
    </row>
    <row r="3274" spans="1:3">
      <c r="A3274" s="133" t="s">
        <v>3513</v>
      </c>
      <c r="B3274" s="134"/>
      <c r="C3274" s="135">
        <v>389603</v>
      </c>
    </row>
    <row r="3275" spans="1:3">
      <c r="A3275" s="133" t="s">
        <v>3514</v>
      </c>
      <c r="B3275" s="134"/>
      <c r="C3275" s="135">
        <v>360415</v>
      </c>
    </row>
    <row r="3276" spans="1:3">
      <c r="A3276" s="133" t="s">
        <v>3515</v>
      </c>
      <c r="B3276" s="134"/>
      <c r="C3276" s="135">
        <v>408532</v>
      </c>
    </row>
    <row r="3277" spans="1:3">
      <c r="A3277" s="133" t="s">
        <v>3516</v>
      </c>
      <c r="B3277" s="134"/>
      <c r="C3277" s="135">
        <v>13038</v>
      </c>
    </row>
    <row r="3278" spans="1:3">
      <c r="A3278" s="133" t="s">
        <v>3517</v>
      </c>
      <c r="B3278" s="134"/>
      <c r="C3278" s="135">
        <v>30719</v>
      </c>
    </row>
    <row r="3279" spans="1:3">
      <c r="A3279" s="133" t="s">
        <v>3518</v>
      </c>
      <c r="B3279" s="134"/>
      <c r="C3279" s="135">
        <v>9960</v>
      </c>
    </row>
    <row r="3280" spans="1:3">
      <c r="A3280" s="133" t="s">
        <v>3519</v>
      </c>
      <c r="B3280" s="134"/>
      <c r="C3280" s="135">
        <v>10385</v>
      </c>
    </row>
    <row r="3281" spans="1:3">
      <c r="A3281" s="133" t="s">
        <v>3520</v>
      </c>
      <c r="B3281" s="134"/>
      <c r="C3281" s="135">
        <v>23243</v>
      </c>
    </row>
    <row r="3282" spans="1:3">
      <c r="A3282" s="137" t="s">
        <v>3521</v>
      </c>
      <c r="B3282" s="138"/>
      <c r="C3282" s="139">
        <v>16283</v>
      </c>
    </row>
    <row r="3283" spans="1:3">
      <c r="A3283" s="137" t="s">
        <v>3522</v>
      </c>
      <c r="B3283" s="138"/>
      <c r="C3283" s="139">
        <v>3595</v>
      </c>
    </row>
    <row r="3284" spans="1:3">
      <c r="A3284" s="137" t="s">
        <v>3523</v>
      </c>
      <c r="B3284" s="138"/>
      <c r="C3284" s="139">
        <v>6662</v>
      </c>
    </row>
    <row r="3285" spans="1:3">
      <c r="A3285" s="137" t="s">
        <v>3524</v>
      </c>
      <c r="B3285" s="138"/>
      <c r="C3285" s="139">
        <v>21993</v>
      </c>
    </row>
    <row r="3286" spans="1:3">
      <c r="A3286" s="137" t="s">
        <v>3525</v>
      </c>
      <c r="B3286" s="138"/>
      <c r="C3286" s="139">
        <v>6662</v>
      </c>
    </row>
    <row r="3287" spans="1:3">
      <c r="A3287" s="137" t="s">
        <v>3526</v>
      </c>
      <c r="B3287" s="138"/>
      <c r="C3287" s="139">
        <v>10257</v>
      </c>
    </row>
    <row r="3288" spans="1:3">
      <c r="A3288" s="137" t="s">
        <v>3527</v>
      </c>
      <c r="B3288" s="138"/>
      <c r="C3288" s="139">
        <v>17447</v>
      </c>
    </row>
    <row r="3289" spans="1:3">
      <c r="A3289" s="137" t="s">
        <v>3528</v>
      </c>
      <c r="B3289" s="138"/>
      <c r="C3289" s="139">
        <v>4864</v>
      </c>
    </row>
    <row r="3290" spans="1:3">
      <c r="A3290" s="137" t="s">
        <v>3529</v>
      </c>
      <c r="B3290" s="138"/>
      <c r="C3290" s="139">
        <v>7190</v>
      </c>
    </row>
    <row r="3291" spans="1:3">
      <c r="A3291" s="137" t="s">
        <v>3530</v>
      </c>
      <c r="B3291" s="138"/>
      <c r="C3291" s="139">
        <v>8882</v>
      </c>
    </row>
    <row r="3292" spans="1:3">
      <c r="A3292" s="137" t="s">
        <v>3531</v>
      </c>
      <c r="B3292" s="138"/>
      <c r="C3292" s="139">
        <v>11102</v>
      </c>
    </row>
    <row r="3293" spans="1:3">
      <c r="A3293" s="137" t="s">
        <v>3532</v>
      </c>
      <c r="B3293" s="138"/>
      <c r="C3293" s="139">
        <v>22945</v>
      </c>
    </row>
    <row r="3294" spans="1:3">
      <c r="A3294" s="137" t="s">
        <v>3533</v>
      </c>
      <c r="B3294" s="138"/>
      <c r="C3294" s="139">
        <v>11948</v>
      </c>
    </row>
    <row r="3295" spans="1:3">
      <c r="A3295" s="137" t="s">
        <v>3534</v>
      </c>
      <c r="B3295" s="138"/>
      <c r="C3295" s="139">
        <v>8142</v>
      </c>
    </row>
    <row r="3296" spans="1:3">
      <c r="A3296" s="137" t="s">
        <v>3535</v>
      </c>
      <c r="B3296" s="138"/>
      <c r="C3296" s="139">
        <v>10891</v>
      </c>
    </row>
    <row r="3297" spans="1:3">
      <c r="A3297" s="137" t="s">
        <v>3536</v>
      </c>
      <c r="B3297" s="138"/>
      <c r="C3297" s="139">
        <v>12583</v>
      </c>
    </row>
    <row r="3298" spans="1:3">
      <c r="A3298" s="137" t="s">
        <v>3537</v>
      </c>
      <c r="B3298" s="138"/>
      <c r="C3298" s="139">
        <v>36161</v>
      </c>
    </row>
    <row r="3299" spans="1:3">
      <c r="A3299" s="137" t="s">
        <v>3538</v>
      </c>
      <c r="B3299" s="138"/>
      <c r="C3299" s="139">
        <v>16601</v>
      </c>
    </row>
    <row r="3300" spans="1:3">
      <c r="A3300" s="137" t="s">
        <v>3539</v>
      </c>
      <c r="B3300" s="138"/>
      <c r="C3300" s="139">
        <v>9411</v>
      </c>
    </row>
    <row r="3301" spans="1:3">
      <c r="A3301" s="137" t="s">
        <v>3540</v>
      </c>
      <c r="B3301" s="138"/>
      <c r="C3301" s="139">
        <v>13640</v>
      </c>
    </row>
    <row r="3302" spans="1:3">
      <c r="A3302" s="137" t="s">
        <v>3541</v>
      </c>
      <c r="B3302" s="138"/>
      <c r="C3302" s="139">
        <v>384981</v>
      </c>
    </row>
    <row r="3303" spans="1:3">
      <c r="A3303" s="137" t="s">
        <v>3542</v>
      </c>
      <c r="B3303" s="138"/>
      <c r="C3303" s="139">
        <v>409617</v>
      </c>
    </row>
    <row r="3304" spans="1:3">
      <c r="A3304" s="137" t="s">
        <v>3543</v>
      </c>
      <c r="B3304" s="138"/>
      <c r="C3304" s="139">
        <v>339621</v>
      </c>
    </row>
    <row r="3305" spans="1:3">
      <c r="A3305" s="137" t="s">
        <v>3544</v>
      </c>
      <c r="B3305" s="138"/>
      <c r="C3305" s="139">
        <v>384981</v>
      </c>
    </row>
    <row r="3306" spans="1:3">
      <c r="A3306" s="137" t="s">
        <v>3545</v>
      </c>
      <c r="B3306" s="138"/>
      <c r="C3306" s="139">
        <v>409617</v>
      </c>
    </row>
    <row r="3307" spans="1:3">
      <c r="A3307" s="137" t="s">
        <v>3546</v>
      </c>
      <c r="B3307" s="138"/>
      <c r="C3307" s="139">
        <v>339621</v>
      </c>
    </row>
    <row r="3308" spans="1:3">
      <c r="A3308" s="137" t="s">
        <v>3547</v>
      </c>
      <c r="B3308" s="138"/>
      <c r="C3308" s="139">
        <v>451700</v>
      </c>
    </row>
    <row r="3309" spans="1:3">
      <c r="A3309" s="137" t="s">
        <v>3548</v>
      </c>
      <c r="B3309" s="138"/>
      <c r="C3309" s="139">
        <v>477288</v>
      </c>
    </row>
    <row r="3310" spans="1:3">
      <c r="A3310" s="137" t="s">
        <v>3549</v>
      </c>
      <c r="B3310" s="138"/>
      <c r="C3310" s="139">
        <v>407080</v>
      </c>
    </row>
    <row r="3311" spans="1:3">
      <c r="A3311" s="137" t="s">
        <v>3550</v>
      </c>
      <c r="B3311" s="138"/>
      <c r="C3311" s="139">
        <v>451700</v>
      </c>
    </row>
    <row r="3312" spans="1:3">
      <c r="A3312" s="137" t="s">
        <v>3551</v>
      </c>
      <c r="B3312" s="138"/>
      <c r="C3312" s="139">
        <v>477288</v>
      </c>
    </row>
    <row r="3313" spans="1:3">
      <c r="A3313" s="137" t="s">
        <v>3552</v>
      </c>
      <c r="B3313" s="138"/>
      <c r="C3313" s="139">
        <v>407080</v>
      </c>
    </row>
    <row r="3314" spans="1:3">
      <c r="A3314" s="137" t="s">
        <v>3553</v>
      </c>
      <c r="B3314" s="138"/>
      <c r="C3314" s="139">
        <v>594760</v>
      </c>
    </row>
    <row r="3315" spans="1:3">
      <c r="A3315" s="137" t="s">
        <v>3554</v>
      </c>
      <c r="B3315" s="138"/>
      <c r="C3315" s="139">
        <v>624894</v>
      </c>
    </row>
    <row r="3316" spans="1:3">
      <c r="A3316" s="137" t="s">
        <v>3555</v>
      </c>
      <c r="B3316" s="138"/>
      <c r="C3316" s="139">
        <v>549822</v>
      </c>
    </row>
    <row r="3317" spans="1:3">
      <c r="A3317" s="137" t="s">
        <v>3556</v>
      </c>
      <c r="B3317" s="138"/>
      <c r="C3317" s="139">
        <v>594760</v>
      </c>
    </row>
    <row r="3318" spans="1:3">
      <c r="A3318" s="137" t="s">
        <v>3557</v>
      </c>
      <c r="B3318" s="138"/>
      <c r="C3318" s="139">
        <v>624894</v>
      </c>
    </row>
    <row r="3319" spans="1:3">
      <c r="A3319" s="137" t="s">
        <v>3558</v>
      </c>
      <c r="B3319" s="138"/>
      <c r="C3319" s="139">
        <v>549822</v>
      </c>
    </row>
    <row r="3320" spans="1:3">
      <c r="A3320" s="137" t="s">
        <v>3559</v>
      </c>
      <c r="B3320" s="138"/>
      <c r="C3320" s="139">
        <v>666237</v>
      </c>
    </row>
    <row r="3321" spans="1:3">
      <c r="A3321" s="137" t="s">
        <v>3560</v>
      </c>
      <c r="B3321" s="138"/>
      <c r="C3321" s="139">
        <v>707790</v>
      </c>
    </row>
    <row r="3322" spans="1:3">
      <c r="A3322" s="137" t="s">
        <v>3561</v>
      </c>
      <c r="B3322" s="138"/>
      <c r="C3322" s="139">
        <v>621405</v>
      </c>
    </row>
    <row r="3323" spans="1:3">
      <c r="A3323" s="137" t="s">
        <v>3562</v>
      </c>
      <c r="B3323" s="138"/>
      <c r="C3323" s="139">
        <v>666237</v>
      </c>
    </row>
    <row r="3324" spans="1:3">
      <c r="A3324" s="137" t="s">
        <v>3563</v>
      </c>
      <c r="B3324" s="138"/>
      <c r="C3324" s="139">
        <v>707790</v>
      </c>
    </row>
    <row r="3325" spans="1:3">
      <c r="A3325" s="137" t="s">
        <v>3564</v>
      </c>
      <c r="B3325" s="138"/>
      <c r="C3325" s="139">
        <v>621405</v>
      </c>
    </row>
    <row r="3326" spans="1:3">
      <c r="A3326" s="137" t="s">
        <v>3565</v>
      </c>
      <c r="B3326" s="138"/>
      <c r="C3326" s="139">
        <v>812891</v>
      </c>
    </row>
    <row r="3327" spans="1:3">
      <c r="A3327" s="137" t="s">
        <v>3566</v>
      </c>
      <c r="B3327" s="138"/>
      <c r="C3327" s="139">
        <v>855185</v>
      </c>
    </row>
    <row r="3328" spans="1:3">
      <c r="A3328" s="137" t="s">
        <v>3567</v>
      </c>
      <c r="B3328" s="138"/>
      <c r="C3328" s="139">
        <v>770174</v>
      </c>
    </row>
    <row r="3329" spans="1:3">
      <c r="A3329" s="137" t="s">
        <v>3568</v>
      </c>
      <c r="B3329" s="138"/>
      <c r="C3329" s="139">
        <v>812891</v>
      </c>
    </row>
    <row r="3330" spans="1:3">
      <c r="A3330" s="137" t="s">
        <v>3569</v>
      </c>
      <c r="B3330" s="138"/>
      <c r="C3330" s="139">
        <v>855185</v>
      </c>
    </row>
    <row r="3331" spans="1:3">
      <c r="A3331" s="137" t="s">
        <v>3570</v>
      </c>
      <c r="B3331" s="138"/>
      <c r="C3331" s="139">
        <v>770174</v>
      </c>
    </row>
    <row r="3332" spans="1:3">
      <c r="A3332" s="137" t="s">
        <v>3571</v>
      </c>
      <c r="B3332" s="138"/>
      <c r="C3332" s="139">
        <v>862798</v>
      </c>
    </row>
    <row r="3333" spans="1:3">
      <c r="A3333" s="137" t="s">
        <v>3572</v>
      </c>
      <c r="B3333" s="138"/>
      <c r="C3333" s="139">
        <v>905515</v>
      </c>
    </row>
    <row r="3334" spans="1:3">
      <c r="A3334" s="137" t="s">
        <v>3573</v>
      </c>
      <c r="B3334" s="138"/>
      <c r="C3334" s="139">
        <v>820821</v>
      </c>
    </row>
    <row r="3335" spans="1:3">
      <c r="A3335" s="137" t="s">
        <v>3574</v>
      </c>
      <c r="B3335" s="138"/>
      <c r="C3335" s="139">
        <v>862798</v>
      </c>
    </row>
    <row r="3336" spans="1:3">
      <c r="A3336" s="137" t="s">
        <v>3575</v>
      </c>
      <c r="B3336" s="138"/>
      <c r="C3336" s="139">
        <v>905515</v>
      </c>
    </row>
    <row r="3337" spans="1:3">
      <c r="A3337" s="137" t="s">
        <v>3576</v>
      </c>
      <c r="B3337" s="138"/>
      <c r="C3337" s="139">
        <v>820821</v>
      </c>
    </row>
    <row r="3338" spans="1:3">
      <c r="A3338" s="137" t="s">
        <v>3577</v>
      </c>
      <c r="B3338" s="138"/>
      <c r="C3338" s="139">
        <v>8353</v>
      </c>
    </row>
    <row r="3339" spans="1:3">
      <c r="A3339" s="137" t="s">
        <v>3578</v>
      </c>
      <c r="B3339" s="138"/>
      <c r="C3339" s="139">
        <v>21887</v>
      </c>
    </row>
    <row r="3340" spans="1:3">
      <c r="A3340" s="137" t="s">
        <v>3579</v>
      </c>
      <c r="B3340" s="138"/>
      <c r="C3340" s="139">
        <v>12477</v>
      </c>
    </row>
    <row r="3341" spans="1:3">
      <c r="A3341" s="137" t="s">
        <v>3580</v>
      </c>
      <c r="B3341" s="138"/>
      <c r="C3341" s="139">
        <v>19350</v>
      </c>
    </row>
    <row r="3342" spans="1:3">
      <c r="A3342" s="137" t="s">
        <v>3581</v>
      </c>
      <c r="B3342" s="138"/>
      <c r="C3342" s="139">
        <v>13640</v>
      </c>
    </row>
    <row r="3343" spans="1:3">
      <c r="A3343" s="137" t="s">
        <v>3582</v>
      </c>
      <c r="B3343" s="138"/>
      <c r="C3343" s="139">
        <v>64816</v>
      </c>
    </row>
    <row r="3344" spans="1:3">
      <c r="A3344" s="137" t="s">
        <v>3583</v>
      </c>
      <c r="B3344" s="138"/>
      <c r="C3344" s="139">
        <v>97488</v>
      </c>
    </row>
    <row r="3345" spans="1:3">
      <c r="A3345" s="137" t="s">
        <v>3584</v>
      </c>
      <c r="B3345" s="138"/>
      <c r="C3345" s="139">
        <v>78350</v>
      </c>
    </row>
    <row r="3346" spans="1:3">
      <c r="A3346" s="137" t="s">
        <v>3585</v>
      </c>
      <c r="B3346" s="138"/>
      <c r="C3346" s="139">
        <v>98862</v>
      </c>
    </row>
    <row r="3347" spans="1:3">
      <c r="A3347" s="137" t="s">
        <v>3586</v>
      </c>
      <c r="B3347" s="138"/>
      <c r="C3347" s="139">
        <v>29394</v>
      </c>
    </row>
    <row r="3348" spans="1:3">
      <c r="A3348" s="137" t="s">
        <v>3587</v>
      </c>
      <c r="B3348" s="138"/>
      <c r="C3348" s="139">
        <v>74966</v>
      </c>
    </row>
    <row r="3349" spans="1:3">
      <c r="A3349" s="137" t="s">
        <v>3588</v>
      </c>
      <c r="B3349" s="138"/>
      <c r="C3349" s="139">
        <v>101612</v>
      </c>
    </row>
    <row r="3350" spans="1:3">
      <c r="A3350" s="137" t="s">
        <v>3589</v>
      </c>
      <c r="B3350" s="138"/>
      <c r="C3350" s="139">
        <v>82579</v>
      </c>
    </row>
    <row r="3351" spans="1:3">
      <c r="A3351" s="137" t="s">
        <v>3590</v>
      </c>
      <c r="B3351" s="138"/>
      <c r="C3351" s="139">
        <v>104149</v>
      </c>
    </row>
    <row r="3352" spans="1:3">
      <c r="A3352" s="137" t="s">
        <v>3591</v>
      </c>
      <c r="B3352" s="138"/>
      <c r="C3352" s="139">
        <v>30769</v>
      </c>
    </row>
    <row r="3353" spans="1:3">
      <c r="A3353" s="137" t="s">
        <v>3592</v>
      </c>
      <c r="B3353" s="138"/>
      <c r="C3353" s="139">
        <v>82368</v>
      </c>
    </row>
    <row r="3354" spans="1:3">
      <c r="A3354" s="137" t="s">
        <v>3593</v>
      </c>
      <c r="B3354" s="138"/>
      <c r="C3354" s="139">
        <v>90615</v>
      </c>
    </row>
    <row r="3355" spans="1:3">
      <c r="A3355" s="137" t="s">
        <v>3594</v>
      </c>
      <c r="B3355" s="138"/>
      <c r="C3355" s="139">
        <v>135447</v>
      </c>
    </row>
    <row r="3356" spans="1:3">
      <c r="A3356" s="137" t="s">
        <v>3595</v>
      </c>
      <c r="B3356" s="138"/>
      <c r="C3356" s="139">
        <v>111128</v>
      </c>
    </row>
    <row r="3357" spans="1:3">
      <c r="A3357" s="137" t="s">
        <v>3596</v>
      </c>
      <c r="B3357" s="138"/>
      <c r="C3357" s="139">
        <v>160823</v>
      </c>
    </row>
    <row r="3358" spans="1:3">
      <c r="A3358" s="137" t="s">
        <v>3597</v>
      </c>
      <c r="B3358" s="138"/>
      <c r="C3358" s="139">
        <v>43986</v>
      </c>
    </row>
    <row r="3359" spans="1:3">
      <c r="A3359" s="137" t="s">
        <v>3598</v>
      </c>
      <c r="B3359" s="138"/>
      <c r="C3359" s="139">
        <v>108061</v>
      </c>
    </row>
    <row r="3360" spans="1:3">
      <c r="A3360" s="137" t="s">
        <v>3599</v>
      </c>
      <c r="B3360" s="138"/>
      <c r="C3360" s="139">
        <v>123921</v>
      </c>
    </row>
    <row r="3361" spans="1:3">
      <c r="A3361" s="137" t="s">
        <v>3600</v>
      </c>
      <c r="B3361" s="138"/>
      <c r="C3361" s="139">
        <v>177318</v>
      </c>
    </row>
    <row r="3362" spans="1:3">
      <c r="A3362" s="137" t="s">
        <v>3601</v>
      </c>
      <c r="B3362" s="138"/>
      <c r="C3362" s="139">
        <v>147712</v>
      </c>
    </row>
    <row r="3363" spans="1:3">
      <c r="A3363" s="137" t="s">
        <v>3602</v>
      </c>
      <c r="B3363" s="138"/>
      <c r="C3363" s="139">
        <v>177318</v>
      </c>
    </row>
    <row r="3364" spans="1:3">
      <c r="A3364" s="137" t="s">
        <v>3603</v>
      </c>
      <c r="B3364" s="138"/>
      <c r="C3364" s="139">
        <v>60480</v>
      </c>
    </row>
    <row r="3365" spans="1:3">
      <c r="A3365" s="137" t="s">
        <v>3604</v>
      </c>
      <c r="B3365" s="138"/>
      <c r="C3365" s="139">
        <v>18081</v>
      </c>
    </row>
    <row r="3366" spans="1:3">
      <c r="A3366" s="137" t="s">
        <v>3605</v>
      </c>
      <c r="B3366" s="138"/>
      <c r="C3366" s="139">
        <v>9199</v>
      </c>
    </row>
    <row r="3367" spans="1:3">
      <c r="A3367" s="137" t="s">
        <v>3606</v>
      </c>
      <c r="B3367" s="138"/>
      <c r="C3367" s="139">
        <v>4441</v>
      </c>
    </row>
    <row r="3368" spans="1:3">
      <c r="A3368" s="137" t="s">
        <v>3607</v>
      </c>
      <c r="B3368" s="138"/>
      <c r="C3368" s="139">
        <v>4970</v>
      </c>
    </row>
    <row r="3369" spans="1:3">
      <c r="A3369" s="137" t="s">
        <v>3608</v>
      </c>
      <c r="B3369" s="138"/>
      <c r="C3369" s="139">
        <v>1586</v>
      </c>
    </row>
    <row r="3370" spans="1:3">
      <c r="A3370" s="137" t="s">
        <v>3609</v>
      </c>
      <c r="B3370" s="138"/>
      <c r="C3370" s="139">
        <v>4335</v>
      </c>
    </row>
    <row r="3371" spans="1:3">
      <c r="A3371" s="137" t="s">
        <v>3610</v>
      </c>
      <c r="B3371" s="138"/>
      <c r="C3371" s="139">
        <v>6344</v>
      </c>
    </row>
    <row r="3372" spans="1:3">
      <c r="A3372" s="137" t="s">
        <v>3611</v>
      </c>
      <c r="B3372" s="138"/>
      <c r="C3372" s="139">
        <v>6662</v>
      </c>
    </row>
    <row r="3373" spans="1:3">
      <c r="A3373" s="137" t="s">
        <v>3612</v>
      </c>
      <c r="B3373" s="138"/>
      <c r="C3373" s="139">
        <v>1798</v>
      </c>
    </row>
    <row r="3374" spans="1:3">
      <c r="A3374" s="137" t="s">
        <v>3613</v>
      </c>
      <c r="B3374" s="138"/>
      <c r="C3374" s="139">
        <v>6027</v>
      </c>
    </row>
    <row r="3375" spans="1:3">
      <c r="A3375" s="137" t="s">
        <v>3614</v>
      </c>
      <c r="B3375" s="138"/>
      <c r="C3375" s="139">
        <v>8353</v>
      </c>
    </row>
    <row r="3376" spans="1:3">
      <c r="A3376" s="137" t="s">
        <v>3615</v>
      </c>
      <c r="B3376" s="138"/>
      <c r="C3376" s="139">
        <v>8882</v>
      </c>
    </row>
    <row r="3377" spans="1:3">
      <c r="A3377" s="137" t="s">
        <v>3616</v>
      </c>
      <c r="B3377" s="138"/>
      <c r="C3377" s="139">
        <v>2221</v>
      </c>
    </row>
    <row r="3378" spans="1:3">
      <c r="A3378" s="137" t="s">
        <v>3617</v>
      </c>
      <c r="B3378" s="138"/>
      <c r="C3378" s="139">
        <v>8247</v>
      </c>
    </row>
    <row r="3379" spans="1:3">
      <c r="A3379" s="137" t="s">
        <v>3618</v>
      </c>
      <c r="B3379" s="138"/>
      <c r="C3379" s="139">
        <v>10045</v>
      </c>
    </row>
    <row r="3380" spans="1:3">
      <c r="A3380" s="137" t="s">
        <v>3619</v>
      </c>
      <c r="B3380" s="138"/>
      <c r="C3380" s="139">
        <v>10257</v>
      </c>
    </row>
    <row r="3381" spans="1:3">
      <c r="A3381" s="137" t="s">
        <v>3620</v>
      </c>
      <c r="B3381" s="138"/>
      <c r="C3381" s="139">
        <v>2538</v>
      </c>
    </row>
    <row r="3382" spans="1:3">
      <c r="A3382" s="137" t="s">
        <v>3621</v>
      </c>
      <c r="B3382" s="138"/>
      <c r="C3382" s="139">
        <v>9939</v>
      </c>
    </row>
    <row r="3383" spans="1:3">
      <c r="A3383" s="137" t="s">
        <v>3622</v>
      </c>
      <c r="B3383" s="138"/>
      <c r="C3383" s="139">
        <v>36584</v>
      </c>
    </row>
    <row r="3384" spans="1:3">
      <c r="A3384" s="137" t="s">
        <v>3623</v>
      </c>
      <c r="B3384" s="138"/>
      <c r="C3384" s="139">
        <v>21147</v>
      </c>
    </row>
    <row r="3385" spans="1:3">
      <c r="A3385" s="137" t="s">
        <v>3624</v>
      </c>
      <c r="B3385" s="138"/>
      <c r="C3385" s="139">
        <v>4335</v>
      </c>
    </row>
    <row r="3386" spans="1:3">
      <c r="A3386" s="137" t="s">
        <v>3625</v>
      </c>
      <c r="B3386" s="138"/>
      <c r="C3386" s="139">
        <v>16706</v>
      </c>
    </row>
    <row r="3387" spans="1:3">
      <c r="A3387" s="137" t="s">
        <v>3626</v>
      </c>
      <c r="B3387" s="138"/>
      <c r="C3387" s="139">
        <v>24108</v>
      </c>
    </row>
    <row r="3388" spans="1:3">
      <c r="A3388" s="137" t="s">
        <v>3627</v>
      </c>
      <c r="B3388" s="138"/>
      <c r="C3388" s="139">
        <v>32778</v>
      </c>
    </row>
    <row r="3389" spans="1:3">
      <c r="A3389" s="137" t="s">
        <v>3628</v>
      </c>
      <c r="B3389" s="138"/>
      <c r="C3389" s="139">
        <v>46735</v>
      </c>
    </row>
    <row r="3390" spans="1:3">
      <c r="A3390" s="137" t="s">
        <v>3629</v>
      </c>
      <c r="B3390" s="138"/>
      <c r="C3390" s="139">
        <v>4018</v>
      </c>
    </row>
    <row r="3391" spans="1:3">
      <c r="A3391" s="137" t="s">
        <v>3630</v>
      </c>
      <c r="B3391" s="138"/>
      <c r="C3391" s="139">
        <v>4970</v>
      </c>
    </row>
    <row r="3392" spans="1:3">
      <c r="A3392" s="137" t="s">
        <v>3631</v>
      </c>
      <c r="B3392" s="138"/>
      <c r="C3392" s="139">
        <v>4335</v>
      </c>
    </row>
    <row r="3393" spans="1:3">
      <c r="A3393" s="137" t="s">
        <v>3632</v>
      </c>
      <c r="B3393" s="138"/>
      <c r="C3393" s="139">
        <v>5816</v>
      </c>
    </row>
    <row r="3394" spans="1:3">
      <c r="A3394" s="137" t="s">
        <v>3633</v>
      </c>
      <c r="B3394" s="138"/>
      <c r="C3394" s="139">
        <v>5816</v>
      </c>
    </row>
    <row r="3395" spans="1:3">
      <c r="A3395" s="137" t="s">
        <v>3634</v>
      </c>
      <c r="B3395" s="138"/>
      <c r="C3395" s="139">
        <v>6344</v>
      </c>
    </row>
    <row r="3396" spans="1:3">
      <c r="A3396" s="137" t="s">
        <v>3635</v>
      </c>
      <c r="B3396" s="138"/>
      <c r="C3396" s="139">
        <v>6344</v>
      </c>
    </row>
    <row r="3397" spans="1:3">
      <c r="A3397" s="137" t="s">
        <v>3636</v>
      </c>
      <c r="B3397" s="138"/>
      <c r="C3397" s="139">
        <v>6662</v>
      </c>
    </row>
    <row r="3398" spans="1:3">
      <c r="A3398" s="137" t="s">
        <v>3637</v>
      </c>
      <c r="B3398" s="138"/>
      <c r="C3398" s="139">
        <v>2961</v>
      </c>
    </row>
    <row r="3399" spans="1:3">
      <c r="A3399" s="137" t="s">
        <v>3638</v>
      </c>
      <c r="B3399" s="138"/>
      <c r="C3399" s="139">
        <v>13640</v>
      </c>
    </row>
    <row r="3400" spans="1:3">
      <c r="A3400" s="137" t="s">
        <v>3639</v>
      </c>
      <c r="B3400" s="138"/>
      <c r="C3400" s="139">
        <v>15860</v>
      </c>
    </row>
    <row r="3401" spans="1:3">
      <c r="A3401" s="137" t="s">
        <v>3640</v>
      </c>
      <c r="B3401" s="138"/>
      <c r="C3401" s="139">
        <v>15014</v>
      </c>
    </row>
    <row r="3402" spans="1:3">
      <c r="A3402" s="137" t="s">
        <v>3641</v>
      </c>
      <c r="B3402" s="138"/>
      <c r="C3402" s="139">
        <v>15226</v>
      </c>
    </row>
    <row r="3403" spans="1:3">
      <c r="A3403" s="137" t="s">
        <v>3642</v>
      </c>
      <c r="B3403" s="138"/>
      <c r="C3403" s="139">
        <v>6662</v>
      </c>
    </row>
    <row r="3404" spans="1:3">
      <c r="A3404" s="137" t="s">
        <v>3643</v>
      </c>
      <c r="B3404" s="138"/>
      <c r="C3404" s="139">
        <v>17975</v>
      </c>
    </row>
    <row r="3405" spans="1:3">
      <c r="A3405" s="137" t="s">
        <v>3644</v>
      </c>
      <c r="B3405" s="138"/>
      <c r="C3405" s="139">
        <v>7824</v>
      </c>
    </row>
    <row r="3406" spans="1:3">
      <c r="A3406" s="137" t="s">
        <v>3645</v>
      </c>
      <c r="B3406" s="138"/>
      <c r="C3406" s="139">
        <v>10468</v>
      </c>
    </row>
    <row r="3407" spans="1:3">
      <c r="A3407" s="137" t="s">
        <v>3646</v>
      </c>
      <c r="B3407" s="138"/>
      <c r="C3407" s="139">
        <v>16389</v>
      </c>
    </row>
    <row r="3408" spans="1:3">
      <c r="A3408" s="137" t="s">
        <v>3647</v>
      </c>
      <c r="B3408" s="138"/>
      <c r="C3408" s="139">
        <v>15226</v>
      </c>
    </row>
    <row r="3409" spans="1:3">
      <c r="A3409" s="137" t="s">
        <v>3648</v>
      </c>
      <c r="B3409" s="138"/>
      <c r="C3409" s="139">
        <v>19350</v>
      </c>
    </row>
    <row r="3410" spans="1:3">
      <c r="A3410" s="137" t="s">
        <v>3649</v>
      </c>
      <c r="B3410" s="138"/>
      <c r="C3410" s="139">
        <v>17024</v>
      </c>
    </row>
    <row r="3411" spans="1:3">
      <c r="A3411" s="137" t="s">
        <v>3650</v>
      </c>
      <c r="B3411" s="138"/>
      <c r="C3411" s="139">
        <v>17235</v>
      </c>
    </row>
    <row r="3412" spans="1:3">
      <c r="A3412" s="137" t="s">
        <v>3651</v>
      </c>
      <c r="B3412" s="138"/>
      <c r="C3412" s="139">
        <v>12477</v>
      </c>
    </row>
    <row r="3413" spans="1:3">
      <c r="A3413" s="137" t="s">
        <v>3652</v>
      </c>
      <c r="B3413" s="138"/>
      <c r="C3413" s="139">
        <v>20936</v>
      </c>
    </row>
    <row r="3414" spans="1:3">
      <c r="A3414" s="137" t="s">
        <v>3653</v>
      </c>
      <c r="B3414" s="138"/>
      <c r="C3414" s="139">
        <v>8882</v>
      </c>
    </row>
    <row r="3415" spans="1:3">
      <c r="A3415" s="137" t="s">
        <v>3654</v>
      </c>
      <c r="B3415" s="138"/>
      <c r="C3415" s="139">
        <v>13111</v>
      </c>
    </row>
    <row r="3416" spans="1:3">
      <c r="A3416" s="137" t="s">
        <v>3655</v>
      </c>
      <c r="B3416" s="138"/>
      <c r="C3416" s="139">
        <v>17975</v>
      </c>
    </row>
    <row r="3417" spans="1:3">
      <c r="A3417" s="137" t="s">
        <v>3656</v>
      </c>
      <c r="B3417" s="138"/>
      <c r="C3417" s="139">
        <v>21676</v>
      </c>
    </row>
    <row r="3418" spans="1:3">
      <c r="A3418" s="137" t="s">
        <v>3657</v>
      </c>
      <c r="B3418" s="138"/>
      <c r="C3418" s="139">
        <v>22522</v>
      </c>
    </row>
    <row r="3419" spans="1:3">
      <c r="A3419" s="137" t="s">
        <v>3658</v>
      </c>
      <c r="B3419" s="138"/>
      <c r="C3419" s="139">
        <v>20301</v>
      </c>
    </row>
    <row r="3420" spans="1:3">
      <c r="A3420" s="137" t="s">
        <v>3659</v>
      </c>
      <c r="B3420" s="138"/>
      <c r="C3420" s="139">
        <v>24002</v>
      </c>
    </row>
    <row r="3421" spans="1:3">
      <c r="A3421" s="137" t="s">
        <v>3660</v>
      </c>
      <c r="B3421" s="138"/>
      <c r="C3421" s="139">
        <v>17763</v>
      </c>
    </row>
    <row r="3422" spans="1:3">
      <c r="A3422" s="137" t="s">
        <v>3661</v>
      </c>
      <c r="B3422" s="138"/>
      <c r="C3422" s="139">
        <v>24214</v>
      </c>
    </row>
    <row r="3423" spans="1:3">
      <c r="A3423" s="137" t="s">
        <v>3662</v>
      </c>
      <c r="B3423" s="138"/>
      <c r="C3423" s="139">
        <v>11314</v>
      </c>
    </row>
    <row r="3424" spans="1:3">
      <c r="A3424" s="137" t="s">
        <v>3663</v>
      </c>
      <c r="B3424" s="138"/>
      <c r="C3424" s="139">
        <v>16918</v>
      </c>
    </row>
    <row r="3425" spans="1:3">
      <c r="A3425" s="137" t="s">
        <v>3664</v>
      </c>
      <c r="B3425" s="138"/>
      <c r="C3425" s="139">
        <v>21358</v>
      </c>
    </row>
    <row r="3426" spans="1:3">
      <c r="A3426" s="137" t="s">
        <v>3665</v>
      </c>
      <c r="B3426" s="138"/>
      <c r="C3426" s="139">
        <v>28548</v>
      </c>
    </row>
    <row r="3427" spans="1:3">
      <c r="A3427" s="137" t="s">
        <v>3666</v>
      </c>
      <c r="B3427" s="138"/>
      <c r="C3427" s="139">
        <v>19138</v>
      </c>
    </row>
    <row r="3428" spans="1:3">
      <c r="A3428" s="137" t="s">
        <v>3667</v>
      </c>
      <c r="B3428" s="138"/>
      <c r="C3428" s="139">
        <v>27174</v>
      </c>
    </row>
    <row r="3429" spans="1:3">
      <c r="A3429" s="137" t="s">
        <v>3668</v>
      </c>
      <c r="B3429" s="138"/>
      <c r="C3429" s="139">
        <v>12265</v>
      </c>
    </row>
    <row r="3430" spans="1:3">
      <c r="A3430" s="137" t="s">
        <v>3669</v>
      </c>
      <c r="B3430" s="138"/>
      <c r="C3430" s="139">
        <v>21781</v>
      </c>
    </row>
    <row r="3431" spans="1:3">
      <c r="A3431" s="137" t="s">
        <v>3670</v>
      </c>
      <c r="B3431" s="138"/>
      <c r="C3431" s="139">
        <v>25271</v>
      </c>
    </row>
    <row r="3432" spans="1:3">
      <c r="A3432" s="137" t="s">
        <v>3671</v>
      </c>
      <c r="B3432" s="138"/>
      <c r="C3432" s="139">
        <v>555109</v>
      </c>
    </row>
    <row r="3433" spans="1:3">
      <c r="A3433" s="137" t="s">
        <v>3672</v>
      </c>
      <c r="B3433" s="138"/>
      <c r="C3433" s="139">
        <v>564836</v>
      </c>
    </row>
    <row r="3434" spans="1:3">
      <c r="A3434" s="137" t="s">
        <v>3673</v>
      </c>
      <c r="B3434" s="138"/>
      <c r="C3434" s="139">
        <v>555109</v>
      </c>
    </row>
    <row r="3435" spans="1:3">
      <c r="A3435" s="137" t="s">
        <v>3674</v>
      </c>
      <c r="B3435" s="138"/>
      <c r="C3435" s="139">
        <v>564836</v>
      </c>
    </row>
    <row r="3436" spans="1:3">
      <c r="A3436" s="137" t="s">
        <v>3675</v>
      </c>
      <c r="B3436" s="138"/>
      <c r="C3436" s="139">
        <v>692564</v>
      </c>
    </row>
    <row r="3437" spans="1:3">
      <c r="A3437" s="137" t="s">
        <v>3676</v>
      </c>
      <c r="B3437" s="138"/>
      <c r="C3437" s="139">
        <v>709482</v>
      </c>
    </row>
    <row r="3438" spans="1:3">
      <c r="A3438" s="137" t="s">
        <v>3677</v>
      </c>
      <c r="B3438" s="138"/>
      <c r="C3438" s="139">
        <v>692564</v>
      </c>
    </row>
    <row r="3439" spans="1:3">
      <c r="A3439" s="137" t="s">
        <v>3678</v>
      </c>
      <c r="B3439" s="138"/>
      <c r="C3439" s="139">
        <v>709482</v>
      </c>
    </row>
    <row r="3440" spans="1:3">
      <c r="A3440" s="137" t="s">
        <v>3679</v>
      </c>
      <c r="B3440" s="138"/>
      <c r="C3440" s="139">
        <v>752093</v>
      </c>
    </row>
    <row r="3441" spans="1:3">
      <c r="A3441" s="137" t="s">
        <v>3680</v>
      </c>
      <c r="B3441" s="138"/>
      <c r="C3441" s="139">
        <v>769222</v>
      </c>
    </row>
    <row r="3442" spans="1:3">
      <c r="A3442" s="137" t="s">
        <v>3681</v>
      </c>
      <c r="B3442" s="138"/>
      <c r="C3442" s="139">
        <v>752093</v>
      </c>
    </row>
    <row r="3443" spans="1:3">
      <c r="A3443" s="137" t="s">
        <v>3682</v>
      </c>
      <c r="B3443" s="138"/>
      <c r="C3443" s="139">
        <v>769222</v>
      </c>
    </row>
    <row r="3444" spans="1:3">
      <c r="A3444" s="137" t="s">
        <v>3683</v>
      </c>
      <c r="B3444" s="138"/>
      <c r="C3444" s="139">
        <v>849475</v>
      </c>
    </row>
    <row r="3445" spans="1:3">
      <c r="A3445" s="137" t="s">
        <v>3684</v>
      </c>
      <c r="B3445" s="138"/>
      <c r="C3445" s="139">
        <v>870094</v>
      </c>
    </row>
    <row r="3446" spans="1:3">
      <c r="A3446" s="137" t="s">
        <v>3685</v>
      </c>
      <c r="B3446" s="138"/>
      <c r="C3446" s="139">
        <v>849475</v>
      </c>
    </row>
    <row r="3447" spans="1:3">
      <c r="A3447" s="137" t="s">
        <v>3686</v>
      </c>
      <c r="B3447" s="138"/>
      <c r="C3447" s="139">
        <v>870094</v>
      </c>
    </row>
    <row r="3448" spans="1:3">
      <c r="A3448" s="137" t="s">
        <v>3687</v>
      </c>
      <c r="B3448" s="138"/>
      <c r="C3448" s="139">
        <v>948866</v>
      </c>
    </row>
    <row r="3449" spans="1:3">
      <c r="A3449" s="137" t="s">
        <v>3688</v>
      </c>
      <c r="B3449" s="138"/>
      <c r="C3449" s="139">
        <v>977520</v>
      </c>
    </row>
    <row r="3450" spans="1:3">
      <c r="A3450" s="137" t="s">
        <v>3689</v>
      </c>
      <c r="B3450" s="138"/>
      <c r="C3450" s="139">
        <v>948866</v>
      </c>
    </row>
    <row r="3451" spans="1:3">
      <c r="A3451" s="137" t="s">
        <v>3690</v>
      </c>
      <c r="B3451" s="138"/>
      <c r="C3451" s="139">
        <v>977520</v>
      </c>
    </row>
    <row r="3452" spans="1:3">
      <c r="A3452" s="137" t="s">
        <v>3691</v>
      </c>
      <c r="B3452" s="138"/>
      <c r="C3452" s="139">
        <v>1075854</v>
      </c>
    </row>
    <row r="3453" spans="1:3">
      <c r="A3453" s="137" t="s">
        <v>3692</v>
      </c>
      <c r="B3453" s="138"/>
      <c r="C3453" s="139">
        <v>1112438</v>
      </c>
    </row>
    <row r="3454" spans="1:3">
      <c r="A3454" s="137" t="s">
        <v>3693</v>
      </c>
      <c r="B3454" s="138"/>
      <c r="C3454" s="139">
        <v>1075854</v>
      </c>
    </row>
    <row r="3455" spans="1:3">
      <c r="A3455" s="137" t="s">
        <v>3694</v>
      </c>
      <c r="B3455" s="138"/>
      <c r="C3455" s="139">
        <v>1112438</v>
      </c>
    </row>
    <row r="3456" spans="1:3">
      <c r="A3456" s="137" t="s">
        <v>3695</v>
      </c>
      <c r="B3456" s="138"/>
      <c r="C3456" s="139">
        <v>1151454</v>
      </c>
    </row>
    <row r="3457" spans="1:3">
      <c r="A3457" s="137" t="s">
        <v>3696</v>
      </c>
      <c r="B3457" s="138"/>
      <c r="C3457" s="139">
        <v>1204956</v>
      </c>
    </row>
    <row r="3458" spans="1:3">
      <c r="A3458" s="137" t="s">
        <v>3697</v>
      </c>
      <c r="B3458" s="138"/>
      <c r="C3458" s="139">
        <v>1151454</v>
      </c>
    </row>
    <row r="3459" spans="1:3">
      <c r="A3459" s="137" t="s">
        <v>3698</v>
      </c>
      <c r="B3459" s="138"/>
      <c r="C3459" s="139">
        <v>1204956</v>
      </c>
    </row>
    <row r="3460" spans="1:3">
      <c r="A3460" s="137" t="s">
        <v>3699</v>
      </c>
      <c r="B3460" s="138"/>
      <c r="C3460" s="139">
        <v>104889</v>
      </c>
    </row>
    <row r="3461" spans="1:3">
      <c r="A3461" s="137" t="s">
        <v>3700</v>
      </c>
      <c r="B3461" s="138"/>
      <c r="C3461" s="139">
        <v>60375</v>
      </c>
    </row>
    <row r="3462" spans="1:3">
      <c r="A3462" s="137" t="s">
        <v>3701</v>
      </c>
      <c r="B3462" s="138"/>
      <c r="C3462" s="139">
        <v>60375</v>
      </c>
    </row>
    <row r="3463" spans="1:3">
      <c r="A3463" s="137" t="s">
        <v>3702</v>
      </c>
      <c r="B3463" s="138"/>
      <c r="C3463" s="139">
        <v>126882</v>
      </c>
    </row>
    <row r="3464" spans="1:3">
      <c r="A3464" s="137" t="s">
        <v>3703</v>
      </c>
      <c r="B3464" s="138"/>
      <c r="C3464" s="139">
        <v>31404</v>
      </c>
    </row>
    <row r="3465" spans="1:3">
      <c r="A3465" s="137" t="s">
        <v>3704</v>
      </c>
      <c r="B3465" s="138"/>
      <c r="C3465" s="139">
        <v>73486</v>
      </c>
    </row>
    <row r="3466" spans="1:3">
      <c r="A3466" s="137" t="s">
        <v>3705</v>
      </c>
      <c r="B3466" s="138"/>
      <c r="C3466" s="139">
        <v>73486</v>
      </c>
    </row>
    <row r="3467" spans="1:3">
      <c r="A3467" s="137" t="s">
        <v>3706</v>
      </c>
      <c r="B3467" s="138"/>
      <c r="C3467" s="139">
        <v>144751</v>
      </c>
    </row>
    <row r="3468" spans="1:3">
      <c r="A3468" s="137" t="s">
        <v>3707</v>
      </c>
      <c r="B3468" s="138"/>
      <c r="C3468" s="139">
        <v>54136</v>
      </c>
    </row>
    <row r="3469" spans="1:3">
      <c r="A3469" s="137" t="s">
        <v>3708</v>
      </c>
      <c r="B3469" s="138"/>
      <c r="C3469" s="139">
        <v>54136</v>
      </c>
    </row>
    <row r="3470" spans="1:3">
      <c r="A3470" s="137" t="s">
        <v>3709</v>
      </c>
      <c r="B3470" s="138"/>
      <c r="C3470" s="139">
        <v>78138</v>
      </c>
    </row>
    <row r="3471" spans="1:3">
      <c r="A3471" s="137" t="s">
        <v>3710</v>
      </c>
      <c r="B3471" s="138"/>
      <c r="C3471" s="139">
        <v>78138</v>
      </c>
    </row>
    <row r="3472" spans="1:3">
      <c r="A3472" s="137" t="s">
        <v>3711</v>
      </c>
      <c r="B3472" s="138"/>
      <c r="C3472" s="139">
        <v>155114</v>
      </c>
    </row>
    <row r="3473" spans="1:3">
      <c r="A3473" s="137" t="s">
        <v>3712</v>
      </c>
      <c r="B3473" s="138"/>
      <c r="C3473" s="139">
        <v>46523</v>
      </c>
    </row>
    <row r="3474" spans="1:3">
      <c r="A3474" s="137" t="s">
        <v>3713</v>
      </c>
      <c r="B3474" s="138"/>
      <c r="C3474" s="139">
        <v>59635</v>
      </c>
    </row>
    <row r="3475" spans="1:3">
      <c r="A3475" s="137" t="s">
        <v>3714</v>
      </c>
      <c r="B3475" s="138"/>
      <c r="C3475" s="139">
        <v>59635</v>
      </c>
    </row>
    <row r="3476" spans="1:3">
      <c r="A3476" s="137" t="s">
        <v>3715</v>
      </c>
      <c r="B3476" s="138"/>
      <c r="C3476" s="139">
        <v>85117</v>
      </c>
    </row>
    <row r="3477" spans="1:3">
      <c r="A3477" s="137" t="s">
        <v>3716</v>
      </c>
      <c r="B3477" s="138"/>
      <c r="C3477" s="139">
        <v>85117</v>
      </c>
    </row>
    <row r="3478" spans="1:3">
      <c r="A3478" s="137" t="s">
        <v>3717</v>
      </c>
      <c r="B3478" s="138"/>
      <c r="C3478" s="139">
        <v>177423</v>
      </c>
    </row>
    <row r="3479" spans="1:3">
      <c r="A3479" s="137" t="s">
        <v>3718</v>
      </c>
      <c r="B3479" s="138"/>
      <c r="C3479" s="139">
        <v>62067</v>
      </c>
    </row>
    <row r="3480" spans="1:3">
      <c r="A3480" s="137" t="s">
        <v>3719</v>
      </c>
      <c r="B3480" s="138"/>
      <c r="C3480" s="139">
        <v>62067</v>
      </c>
    </row>
    <row r="3481" spans="1:3">
      <c r="A3481" s="137" t="s">
        <v>3720</v>
      </c>
      <c r="B3481" s="138"/>
      <c r="C3481" s="139">
        <v>99708</v>
      </c>
    </row>
    <row r="3482" spans="1:3">
      <c r="A3482" s="137" t="s">
        <v>3721</v>
      </c>
      <c r="B3482" s="138"/>
      <c r="C3482" s="139">
        <v>99708</v>
      </c>
    </row>
    <row r="3483" spans="1:3">
      <c r="A3483" s="137" t="s">
        <v>3722</v>
      </c>
      <c r="B3483" s="138"/>
      <c r="C3483" s="139">
        <v>200791</v>
      </c>
    </row>
    <row r="3484" spans="1:3">
      <c r="A3484" s="137" t="s">
        <v>3723</v>
      </c>
      <c r="B3484" s="138"/>
      <c r="C3484" s="139">
        <v>61961</v>
      </c>
    </row>
    <row r="3485" spans="1:3">
      <c r="A3485" s="137" t="s">
        <v>3724</v>
      </c>
      <c r="B3485" s="138"/>
      <c r="C3485" s="139">
        <v>66085</v>
      </c>
    </row>
    <row r="3486" spans="1:3">
      <c r="A3486" s="137" t="s">
        <v>3725</v>
      </c>
      <c r="B3486" s="138"/>
      <c r="C3486" s="139">
        <v>66085</v>
      </c>
    </row>
    <row r="3487" spans="1:3">
      <c r="A3487" s="137" t="s">
        <v>3726</v>
      </c>
      <c r="B3487" s="138"/>
      <c r="C3487" s="139">
        <v>109013</v>
      </c>
    </row>
    <row r="3488" spans="1:3">
      <c r="A3488" s="137" t="s">
        <v>3727</v>
      </c>
      <c r="B3488" s="138"/>
      <c r="C3488" s="139">
        <v>109013</v>
      </c>
    </row>
    <row r="3489" spans="1:3">
      <c r="A3489" s="137" t="s">
        <v>3728</v>
      </c>
      <c r="B3489" s="138"/>
      <c r="C3489" s="139">
        <v>214854</v>
      </c>
    </row>
    <row r="3490" spans="1:3">
      <c r="A3490" s="137" t="s">
        <v>3729</v>
      </c>
      <c r="B3490" s="138"/>
      <c r="C3490" s="139">
        <v>63018</v>
      </c>
    </row>
    <row r="3491" spans="1:3">
      <c r="A3491" s="137" t="s">
        <v>3730</v>
      </c>
      <c r="B3491" s="138"/>
      <c r="C3491" s="139">
        <v>81522</v>
      </c>
    </row>
    <row r="3492" spans="1:3">
      <c r="A3492" s="137" t="s">
        <v>3731</v>
      </c>
      <c r="B3492" s="138"/>
      <c r="C3492" s="139">
        <v>81522</v>
      </c>
    </row>
    <row r="3493" spans="1:3">
      <c r="A3493" s="137" t="s">
        <v>3732</v>
      </c>
      <c r="B3493" s="138"/>
      <c r="C3493" s="139">
        <v>127622</v>
      </c>
    </row>
    <row r="3494" spans="1:3">
      <c r="A3494" s="137" t="s">
        <v>3733</v>
      </c>
      <c r="B3494" s="138"/>
      <c r="C3494" s="139">
        <v>127622</v>
      </c>
    </row>
    <row r="3495" spans="1:3">
      <c r="A3495" s="137" t="s">
        <v>3734</v>
      </c>
      <c r="B3495" s="138"/>
      <c r="C3495" s="139">
        <v>5287</v>
      </c>
    </row>
    <row r="3496" spans="1:3">
      <c r="A3496" s="137" t="s">
        <v>3735</v>
      </c>
      <c r="B3496" s="138"/>
      <c r="C3496" s="139">
        <v>4335</v>
      </c>
    </row>
    <row r="3497" spans="1:3">
      <c r="A3497" s="137" t="s">
        <v>3736</v>
      </c>
      <c r="B3497" s="138"/>
      <c r="C3497" s="139">
        <v>4652</v>
      </c>
    </row>
    <row r="3498" spans="1:3">
      <c r="A3498" s="137" t="s">
        <v>3737</v>
      </c>
      <c r="B3498" s="138"/>
      <c r="C3498" s="139">
        <v>2009</v>
      </c>
    </row>
    <row r="3499" spans="1:3">
      <c r="A3499" s="137" t="s">
        <v>3738</v>
      </c>
      <c r="B3499" s="138"/>
      <c r="C3499" s="139">
        <v>4335</v>
      </c>
    </row>
    <row r="3500" spans="1:3">
      <c r="A3500" s="137" t="s">
        <v>3739</v>
      </c>
      <c r="B3500" s="138"/>
      <c r="C3500" s="139">
        <v>7401</v>
      </c>
    </row>
    <row r="3501" spans="1:3">
      <c r="A3501" s="137" t="s">
        <v>3740</v>
      </c>
      <c r="B3501" s="138"/>
      <c r="C3501" s="139">
        <v>5287</v>
      </c>
    </row>
    <row r="3502" spans="1:3">
      <c r="A3502" s="137" t="s">
        <v>3741</v>
      </c>
      <c r="B3502" s="138"/>
      <c r="C3502" s="139">
        <v>6979</v>
      </c>
    </row>
    <row r="3503" spans="1:3">
      <c r="A3503" s="137" t="s">
        <v>3742</v>
      </c>
      <c r="B3503" s="138"/>
      <c r="C3503" s="139">
        <v>2221</v>
      </c>
    </row>
    <row r="3504" spans="1:3">
      <c r="A3504" s="137" t="s">
        <v>3743</v>
      </c>
      <c r="B3504" s="138"/>
      <c r="C3504" s="139">
        <v>6979</v>
      </c>
    </row>
    <row r="3505" spans="1:3">
      <c r="A3505" s="137" t="s">
        <v>3744</v>
      </c>
      <c r="B3505" s="138"/>
      <c r="C3505" s="139">
        <v>8036</v>
      </c>
    </row>
    <row r="3506" spans="1:3">
      <c r="A3506" s="137" t="s">
        <v>3745</v>
      </c>
      <c r="B3506" s="138"/>
      <c r="C3506" s="139">
        <v>5921</v>
      </c>
    </row>
    <row r="3507" spans="1:3">
      <c r="A3507" s="137" t="s">
        <v>3746</v>
      </c>
      <c r="B3507" s="138"/>
      <c r="C3507" s="139">
        <v>7296</v>
      </c>
    </row>
    <row r="3508" spans="1:3">
      <c r="A3508" s="137" t="s">
        <v>3747</v>
      </c>
      <c r="B3508" s="138"/>
      <c r="C3508" s="139">
        <v>2538</v>
      </c>
    </row>
    <row r="3509" spans="1:3">
      <c r="A3509" s="137" t="s">
        <v>3748</v>
      </c>
      <c r="B3509" s="138"/>
      <c r="C3509" s="139">
        <v>7401</v>
      </c>
    </row>
    <row r="3510" spans="1:3">
      <c r="A3510" s="137" t="s">
        <v>3749</v>
      </c>
      <c r="B3510" s="138"/>
      <c r="C3510" s="139">
        <v>8459</v>
      </c>
    </row>
    <row r="3511" spans="1:3">
      <c r="A3511" s="137" t="s">
        <v>3750</v>
      </c>
      <c r="B3511" s="138"/>
      <c r="C3511" s="139">
        <v>6133</v>
      </c>
    </row>
    <row r="3512" spans="1:3">
      <c r="A3512" s="137" t="s">
        <v>3751</v>
      </c>
      <c r="B3512" s="138"/>
      <c r="C3512" s="139">
        <v>7613</v>
      </c>
    </row>
    <row r="3513" spans="1:3">
      <c r="A3513" s="137" t="s">
        <v>3752</v>
      </c>
      <c r="B3513" s="138"/>
      <c r="C3513" s="139">
        <v>2749</v>
      </c>
    </row>
    <row r="3514" spans="1:3">
      <c r="A3514" s="137" t="s">
        <v>3753</v>
      </c>
      <c r="B3514" s="138"/>
      <c r="C3514" s="139">
        <v>8036</v>
      </c>
    </row>
    <row r="3515" spans="1:3">
      <c r="A3515" s="137" t="s">
        <v>3754</v>
      </c>
      <c r="B3515" s="138"/>
      <c r="C3515" s="139">
        <v>9093</v>
      </c>
    </row>
    <row r="3516" spans="1:3">
      <c r="A3516" s="137" t="s">
        <v>3755</v>
      </c>
      <c r="B3516" s="138"/>
      <c r="C3516" s="139">
        <v>7401</v>
      </c>
    </row>
    <row r="3517" spans="1:3">
      <c r="A3517" s="137" t="s">
        <v>3756</v>
      </c>
      <c r="B3517" s="138"/>
      <c r="C3517" s="139">
        <v>8882</v>
      </c>
    </row>
    <row r="3518" spans="1:3">
      <c r="A3518" s="137" t="s">
        <v>3757</v>
      </c>
      <c r="B3518" s="138"/>
      <c r="C3518" s="139">
        <v>3384</v>
      </c>
    </row>
    <row r="3519" spans="1:3">
      <c r="A3519" s="137" t="s">
        <v>3758</v>
      </c>
      <c r="B3519" s="138"/>
      <c r="C3519" s="139">
        <v>8459</v>
      </c>
    </row>
    <row r="3520" spans="1:3">
      <c r="A3520" s="137" t="s">
        <v>3759</v>
      </c>
      <c r="B3520" s="138"/>
      <c r="C3520" s="139">
        <v>9622</v>
      </c>
    </row>
    <row r="3521" spans="1:3">
      <c r="A3521" s="137" t="s">
        <v>3760</v>
      </c>
      <c r="B3521" s="138"/>
      <c r="C3521" s="139">
        <v>9516</v>
      </c>
    </row>
    <row r="3522" spans="1:3">
      <c r="A3522" s="137" t="s">
        <v>3761</v>
      </c>
      <c r="B3522" s="138"/>
      <c r="C3522" s="139">
        <v>11737</v>
      </c>
    </row>
    <row r="3523" spans="1:3">
      <c r="A3523" s="137" t="s">
        <v>3762</v>
      </c>
      <c r="B3523" s="138"/>
      <c r="C3523" s="139">
        <v>3806</v>
      </c>
    </row>
    <row r="3524" spans="1:3">
      <c r="A3524" s="137" t="s">
        <v>3763</v>
      </c>
      <c r="B3524" s="138"/>
      <c r="C3524" s="139">
        <v>9093</v>
      </c>
    </row>
    <row r="3525" spans="1:3">
      <c r="A3525" s="137" t="s">
        <v>3764</v>
      </c>
      <c r="B3525" s="138"/>
      <c r="C3525" s="139">
        <v>13323</v>
      </c>
    </row>
    <row r="3526" spans="1:3">
      <c r="A3526" s="137" t="s">
        <v>3765</v>
      </c>
      <c r="B3526" s="138"/>
      <c r="C3526" s="139">
        <v>13323</v>
      </c>
    </row>
    <row r="3527" spans="1:3">
      <c r="A3527" s="137" t="s">
        <v>3766</v>
      </c>
      <c r="B3527" s="138"/>
      <c r="C3527" s="139">
        <v>16918</v>
      </c>
    </row>
    <row r="3528" spans="1:3">
      <c r="A3528" s="137" t="s">
        <v>3767</v>
      </c>
      <c r="B3528" s="138"/>
      <c r="C3528" s="139">
        <v>4441</v>
      </c>
    </row>
    <row r="3529" spans="1:3">
      <c r="A3529" s="137" t="s">
        <v>3768</v>
      </c>
      <c r="B3529" s="138"/>
      <c r="C3529" s="139">
        <v>11842</v>
      </c>
    </row>
    <row r="3530" spans="1:3">
      <c r="A3530" s="137" t="s">
        <v>3769</v>
      </c>
      <c r="B3530" s="138"/>
      <c r="C3530" s="139">
        <v>31509</v>
      </c>
    </row>
    <row r="3531" spans="1:3">
      <c r="A3531" s="137" t="s">
        <v>3770</v>
      </c>
      <c r="B3531" s="138"/>
      <c r="C3531" s="139">
        <v>40708</v>
      </c>
    </row>
    <row r="3532" spans="1:3">
      <c r="A3532" s="137" t="s">
        <v>3771</v>
      </c>
      <c r="B3532" s="138"/>
      <c r="C3532" s="139">
        <v>57308</v>
      </c>
    </row>
    <row r="3533" spans="1:3">
      <c r="A3533" s="137" t="s">
        <v>3772</v>
      </c>
      <c r="B3533" s="138"/>
      <c r="C3533" s="139">
        <v>77609</v>
      </c>
    </row>
    <row r="3534" spans="1:3">
      <c r="A3534" s="137" t="s">
        <v>3773</v>
      </c>
      <c r="B3534" s="138"/>
      <c r="C3534" s="139">
        <v>5604</v>
      </c>
    </row>
    <row r="3535" spans="1:3">
      <c r="A3535" s="137" t="s">
        <v>3774</v>
      </c>
      <c r="B3535" s="138"/>
      <c r="C3535" s="139">
        <v>6873</v>
      </c>
    </row>
    <row r="3536" spans="1:3">
      <c r="A3536" s="137" t="s">
        <v>3775</v>
      </c>
      <c r="B3536" s="138"/>
      <c r="C3536" s="139">
        <v>9411</v>
      </c>
    </row>
    <row r="3537" spans="1:3">
      <c r="A3537" s="137" t="s">
        <v>3776</v>
      </c>
      <c r="B3537" s="138"/>
      <c r="C3537" s="139">
        <v>9199</v>
      </c>
    </row>
    <row r="3538" spans="1:3">
      <c r="A3538" s="137" t="s">
        <v>3777</v>
      </c>
      <c r="B3538" s="138"/>
      <c r="C3538" s="139">
        <v>12054</v>
      </c>
    </row>
    <row r="3539" spans="1:3">
      <c r="A3539" s="137" t="s">
        <v>3778</v>
      </c>
      <c r="B3539" s="138"/>
      <c r="C3539" s="139">
        <v>11102</v>
      </c>
    </row>
    <row r="3540" spans="1:3">
      <c r="A3540" s="137" t="s">
        <v>3779</v>
      </c>
      <c r="B3540" s="138"/>
      <c r="C3540" s="139">
        <v>15120</v>
      </c>
    </row>
    <row r="3541" spans="1:3">
      <c r="A3541" s="137" t="s">
        <v>3780</v>
      </c>
      <c r="B3541" s="138"/>
      <c r="C3541" s="139">
        <v>11631</v>
      </c>
    </row>
    <row r="3542" spans="1:3">
      <c r="A3542" s="137" t="s">
        <v>3781</v>
      </c>
      <c r="B3542" s="138"/>
      <c r="C3542" s="139">
        <v>618233</v>
      </c>
    </row>
    <row r="3543" spans="1:3">
      <c r="A3543" s="137" t="s">
        <v>3782</v>
      </c>
      <c r="B3543" s="138"/>
      <c r="C3543" s="139">
        <v>538509</v>
      </c>
    </row>
    <row r="3544" spans="1:3">
      <c r="A3544" s="137" t="s">
        <v>3783</v>
      </c>
      <c r="B3544" s="138"/>
      <c r="C3544" s="139">
        <v>618233</v>
      </c>
    </row>
    <row r="3545" spans="1:3">
      <c r="A3545" s="137" t="s">
        <v>3784</v>
      </c>
      <c r="B3545" s="138"/>
      <c r="C3545" s="139">
        <v>538509</v>
      </c>
    </row>
    <row r="3546" spans="1:3">
      <c r="A3546" s="137" t="s">
        <v>3785</v>
      </c>
      <c r="B3546" s="138"/>
      <c r="C3546" s="139">
        <v>669091</v>
      </c>
    </row>
    <row r="3547" spans="1:3">
      <c r="A3547" s="137" t="s">
        <v>3786</v>
      </c>
      <c r="B3547" s="138"/>
      <c r="C3547" s="139">
        <v>591482</v>
      </c>
    </row>
    <row r="3548" spans="1:3">
      <c r="A3548" s="137" t="s">
        <v>3787</v>
      </c>
      <c r="B3548" s="138"/>
      <c r="C3548" s="139">
        <v>669091</v>
      </c>
    </row>
    <row r="3549" spans="1:3">
      <c r="A3549" s="137" t="s">
        <v>3788</v>
      </c>
      <c r="B3549" s="138"/>
      <c r="C3549" s="139">
        <v>591482</v>
      </c>
    </row>
    <row r="3550" spans="1:3">
      <c r="A3550" s="137" t="s">
        <v>3789</v>
      </c>
      <c r="B3550" s="138"/>
      <c r="C3550" s="139">
        <v>256090</v>
      </c>
    </row>
    <row r="3551" spans="1:3">
      <c r="A3551" s="137" t="s">
        <v>3790</v>
      </c>
      <c r="B3551" s="138"/>
      <c r="C3551" s="139">
        <v>236212</v>
      </c>
    </row>
    <row r="3552" spans="1:3">
      <c r="A3552" s="137" t="s">
        <v>3791</v>
      </c>
      <c r="B3552" s="138"/>
      <c r="C3552" s="139">
        <v>256090</v>
      </c>
    </row>
    <row r="3553" spans="1:3">
      <c r="A3553" s="137" t="s">
        <v>3792</v>
      </c>
      <c r="B3553" s="138"/>
      <c r="C3553" s="139">
        <v>236212</v>
      </c>
    </row>
    <row r="3554" spans="1:3">
      <c r="A3554" s="137" t="s">
        <v>3793</v>
      </c>
      <c r="B3554" s="138"/>
      <c r="C3554" s="139">
        <v>267087</v>
      </c>
    </row>
    <row r="3555" spans="1:3">
      <c r="A3555" s="137" t="s">
        <v>3794</v>
      </c>
      <c r="B3555" s="138"/>
      <c r="C3555" s="139">
        <v>245728</v>
      </c>
    </row>
    <row r="3556" spans="1:3">
      <c r="A3556" s="137" t="s">
        <v>3795</v>
      </c>
      <c r="B3556" s="138"/>
      <c r="C3556" s="139">
        <v>267087</v>
      </c>
    </row>
    <row r="3557" spans="1:3">
      <c r="A3557" s="137" t="s">
        <v>3796</v>
      </c>
      <c r="B3557" s="138"/>
      <c r="C3557" s="139">
        <v>245728</v>
      </c>
    </row>
    <row r="3558" spans="1:3">
      <c r="A3558" s="137" t="s">
        <v>3797</v>
      </c>
      <c r="B3558" s="138"/>
      <c r="C3558" s="139">
        <v>317628</v>
      </c>
    </row>
    <row r="3559" spans="1:3">
      <c r="A3559" s="137" t="s">
        <v>3798</v>
      </c>
      <c r="B3559" s="138"/>
      <c r="C3559" s="139">
        <v>297327</v>
      </c>
    </row>
    <row r="3560" spans="1:3">
      <c r="A3560" s="137" t="s">
        <v>3799</v>
      </c>
      <c r="B3560" s="138"/>
      <c r="C3560" s="139">
        <v>317628</v>
      </c>
    </row>
    <row r="3561" spans="1:3">
      <c r="A3561" s="137" t="s">
        <v>3800</v>
      </c>
      <c r="B3561" s="138"/>
      <c r="C3561" s="139">
        <v>297327</v>
      </c>
    </row>
    <row r="3562" spans="1:3">
      <c r="A3562" s="137" t="s">
        <v>3801</v>
      </c>
      <c r="B3562" s="138"/>
      <c r="C3562" s="139">
        <v>583023</v>
      </c>
    </row>
    <row r="3563" spans="1:3">
      <c r="A3563" s="137" t="s">
        <v>3802</v>
      </c>
      <c r="B3563" s="138"/>
      <c r="C3563" s="139">
        <v>538826</v>
      </c>
    </row>
    <row r="3564" spans="1:3">
      <c r="A3564" s="137" t="s">
        <v>3803</v>
      </c>
      <c r="B3564" s="138"/>
      <c r="C3564" s="139">
        <v>583023</v>
      </c>
    </row>
    <row r="3565" spans="1:3">
      <c r="A3565" s="137" t="s">
        <v>3804</v>
      </c>
      <c r="B3565" s="138"/>
      <c r="C3565" s="139">
        <v>538826</v>
      </c>
    </row>
    <row r="3566" spans="1:3">
      <c r="A3566" s="137" t="s">
        <v>3805</v>
      </c>
      <c r="B3566" s="138"/>
      <c r="C3566" s="139">
        <v>508162</v>
      </c>
    </row>
    <row r="3567" spans="1:3">
      <c r="A3567" s="137" t="s">
        <v>3806</v>
      </c>
      <c r="B3567" s="138"/>
      <c r="C3567" s="139">
        <v>487756</v>
      </c>
    </row>
    <row r="3568" spans="1:3">
      <c r="A3568" s="137" t="s">
        <v>3807</v>
      </c>
      <c r="B3568" s="138"/>
      <c r="C3568" s="139">
        <v>508162</v>
      </c>
    </row>
    <row r="3569" spans="1:3">
      <c r="A3569" s="137" t="s">
        <v>3808</v>
      </c>
      <c r="B3569" s="138"/>
      <c r="C3569" s="139">
        <v>487756</v>
      </c>
    </row>
    <row r="3570" spans="1:3">
      <c r="A3570" s="137" t="s">
        <v>3809</v>
      </c>
      <c r="B3570" s="138"/>
      <c r="C3570" s="139">
        <v>607659</v>
      </c>
    </row>
    <row r="3571" spans="1:3">
      <c r="A3571" s="137" t="s">
        <v>3810</v>
      </c>
      <c r="B3571" s="138"/>
      <c r="C3571" s="139">
        <v>590001</v>
      </c>
    </row>
    <row r="3572" spans="1:3">
      <c r="A3572" s="137" t="s">
        <v>3811</v>
      </c>
      <c r="B3572" s="138"/>
      <c r="C3572" s="139">
        <v>607659</v>
      </c>
    </row>
    <row r="3573" spans="1:3">
      <c r="A3573" s="137" t="s">
        <v>3812</v>
      </c>
      <c r="B3573" s="138"/>
      <c r="C3573" s="139">
        <v>590001</v>
      </c>
    </row>
    <row r="3574" spans="1:3">
      <c r="A3574" s="137" t="s">
        <v>3813</v>
      </c>
      <c r="B3574" s="138"/>
      <c r="C3574" s="139">
        <v>207770</v>
      </c>
    </row>
    <row r="3575" spans="1:3">
      <c r="A3575" s="137" t="s">
        <v>3814</v>
      </c>
      <c r="B3575" s="138"/>
      <c r="C3575" s="139">
        <v>181864</v>
      </c>
    </row>
    <row r="3576" spans="1:3">
      <c r="A3576" s="137" t="s">
        <v>3815</v>
      </c>
      <c r="B3576" s="138"/>
      <c r="C3576" s="139">
        <v>207770</v>
      </c>
    </row>
    <row r="3577" spans="1:3">
      <c r="A3577" s="137" t="s">
        <v>3816</v>
      </c>
      <c r="B3577" s="138"/>
      <c r="C3577" s="139">
        <v>181864</v>
      </c>
    </row>
    <row r="3578" spans="1:3">
      <c r="A3578" s="137" t="s">
        <v>3817</v>
      </c>
      <c r="B3578" s="138"/>
      <c r="C3578" s="139">
        <v>232828</v>
      </c>
    </row>
    <row r="3579" spans="1:3">
      <c r="A3579" s="137" t="s">
        <v>3818</v>
      </c>
      <c r="B3579" s="138"/>
      <c r="C3579" s="139">
        <v>206818</v>
      </c>
    </row>
    <row r="3580" spans="1:3">
      <c r="A3580" s="137" t="s">
        <v>3819</v>
      </c>
      <c r="B3580" s="138"/>
      <c r="C3580" s="139">
        <v>232828</v>
      </c>
    </row>
    <row r="3581" spans="1:3">
      <c r="A3581" s="137" t="s">
        <v>3820</v>
      </c>
      <c r="B3581" s="138"/>
      <c r="C3581" s="139">
        <v>206818</v>
      </c>
    </row>
    <row r="3582" spans="1:3">
      <c r="A3582" s="137" t="s">
        <v>3821</v>
      </c>
      <c r="B3582" s="138"/>
      <c r="C3582" s="139">
        <v>69362</v>
      </c>
    </row>
    <row r="3583" spans="1:3">
      <c r="A3583" s="137" t="s">
        <v>3822</v>
      </c>
      <c r="B3583" s="138"/>
      <c r="C3583" s="139">
        <v>72746</v>
      </c>
    </row>
    <row r="3584" spans="1:3">
      <c r="A3584" s="137" t="s">
        <v>3823</v>
      </c>
      <c r="B3584" s="138"/>
      <c r="C3584" s="139">
        <v>39016</v>
      </c>
    </row>
    <row r="3585" spans="1:3">
      <c r="A3585" s="137" t="s">
        <v>3824</v>
      </c>
      <c r="B3585" s="138"/>
      <c r="C3585" s="139">
        <v>26222</v>
      </c>
    </row>
    <row r="3586" spans="1:3">
      <c r="A3586" s="137" t="s">
        <v>3825</v>
      </c>
      <c r="B3586" s="138"/>
      <c r="C3586" s="139">
        <v>45361</v>
      </c>
    </row>
    <row r="3587" spans="1:3">
      <c r="A3587" s="137" t="s">
        <v>3826</v>
      </c>
      <c r="B3587" s="138"/>
      <c r="C3587" s="139">
        <v>58260</v>
      </c>
    </row>
    <row r="3588" spans="1:3">
      <c r="A3588" s="137" t="s">
        <v>3827</v>
      </c>
      <c r="B3588" s="138"/>
      <c r="C3588" s="139">
        <v>58260</v>
      </c>
    </row>
    <row r="3589" spans="1:3">
      <c r="A3589" s="137" t="s">
        <v>3828</v>
      </c>
      <c r="B3589" s="138"/>
      <c r="C3589" s="139">
        <v>65767</v>
      </c>
    </row>
    <row r="3590" spans="1:3">
      <c r="A3590" s="137" t="s">
        <v>3829</v>
      </c>
      <c r="B3590" s="138"/>
      <c r="C3590" s="139">
        <v>65767</v>
      </c>
    </row>
    <row r="3591" spans="1:3">
      <c r="A3591" s="137" t="s">
        <v>3830</v>
      </c>
      <c r="B3591" s="138"/>
      <c r="C3591" s="139">
        <v>81204</v>
      </c>
    </row>
    <row r="3592" spans="1:3">
      <c r="A3592" s="137" t="s">
        <v>3831</v>
      </c>
      <c r="B3592" s="138"/>
      <c r="C3592" s="139">
        <v>90404</v>
      </c>
    </row>
    <row r="3593" spans="1:3">
      <c r="A3593" s="137" t="s">
        <v>3832</v>
      </c>
      <c r="B3593" s="138"/>
      <c r="C3593" s="139">
        <v>58789</v>
      </c>
    </row>
    <row r="3594" spans="1:3">
      <c r="A3594" s="137" t="s">
        <v>3833</v>
      </c>
      <c r="B3594" s="138"/>
      <c r="C3594" s="139">
        <v>33835</v>
      </c>
    </row>
    <row r="3595" spans="1:3">
      <c r="A3595" s="137" t="s">
        <v>3834</v>
      </c>
      <c r="B3595" s="138"/>
      <c r="C3595" s="139">
        <v>49167</v>
      </c>
    </row>
    <row r="3596" spans="1:3">
      <c r="A3596" s="137" t="s">
        <v>3835</v>
      </c>
      <c r="B3596" s="138"/>
      <c r="C3596" s="139">
        <v>49167</v>
      </c>
    </row>
    <row r="3597" spans="1:3">
      <c r="A3597" s="137" t="s">
        <v>3836</v>
      </c>
      <c r="B3597" s="138"/>
      <c r="C3597" s="139">
        <v>71688</v>
      </c>
    </row>
    <row r="3598" spans="1:3">
      <c r="A3598" s="137" t="s">
        <v>3837</v>
      </c>
      <c r="B3598" s="138"/>
      <c r="C3598" s="139">
        <v>71688</v>
      </c>
    </row>
    <row r="3599" spans="1:3">
      <c r="A3599" s="137" t="s">
        <v>3838</v>
      </c>
      <c r="B3599" s="138"/>
      <c r="C3599" s="139">
        <v>40497</v>
      </c>
    </row>
    <row r="3600" spans="1:3">
      <c r="A3600" s="137" t="s">
        <v>3839</v>
      </c>
      <c r="B3600" s="138"/>
      <c r="C3600" s="139">
        <v>40497</v>
      </c>
    </row>
    <row r="3601" spans="1:3">
      <c r="A3601" s="137" t="s">
        <v>3840</v>
      </c>
      <c r="B3601" s="138"/>
      <c r="C3601" s="139">
        <v>76024</v>
      </c>
    </row>
    <row r="3602" spans="1:3">
      <c r="A3602" s="137" t="s">
        <v>3841</v>
      </c>
      <c r="B3602" s="138"/>
      <c r="C3602" s="139">
        <v>76024</v>
      </c>
    </row>
    <row r="3603" spans="1:3">
      <c r="A3603" s="137" t="s">
        <v>3842</v>
      </c>
      <c r="B3603" s="138"/>
      <c r="C3603" s="139">
        <v>87972</v>
      </c>
    </row>
    <row r="3604" spans="1:3">
      <c r="A3604" s="137" t="s">
        <v>3843</v>
      </c>
      <c r="B3604" s="138"/>
      <c r="C3604" s="139">
        <v>95690</v>
      </c>
    </row>
    <row r="3605" spans="1:3">
      <c r="A3605" s="137" t="s">
        <v>3844</v>
      </c>
      <c r="B3605" s="138"/>
      <c r="C3605" s="139">
        <v>60269</v>
      </c>
    </row>
    <row r="3606" spans="1:3">
      <c r="A3606" s="137" t="s">
        <v>3845</v>
      </c>
      <c r="B3606" s="138"/>
      <c r="C3606" s="139">
        <v>41343</v>
      </c>
    </row>
    <row r="3607" spans="1:3">
      <c r="A3607" s="137" t="s">
        <v>3846</v>
      </c>
      <c r="B3607" s="138"/>
      <c r="C3607" s="139">
        <v>56357</v>
      </c>
    </row>
    <row r="3608" spans="1:3">
      <c r="A3608" s="137" t="s">
        <v>3847</v>
      </c>
      <c r="B3608" s="138"/>
      <c r="C3608" s="139">
        <v>56357</v>
      </c>
    </row>
    <row r="3609" spans="1:3">
      <c r="A3609" s="137" t="s">
        <v>3848</v>
      </c>
      <c r="B3609" s="138"/>
      <c r="C3609" s="139">
        <v>92201</v>
      </c>
    </row>
    <row r="3610" spans="1:3">
      <c r="A3610" s="137" t="s">
        <v>3849</v>
      </c>
      <c r="B3610" s="138"/>
      <c r="C3610" s="139">
        <v>92201</v>
      </c>
    </row>
    <row r="3611" spans="1:3">
      <c r="A3611" s="137" t="s">
        <v>3850</v>
      </c>
      <c r="B3611" s="138"/>
      <c r="C3611" s="139">
        <v>49273</v>
      </c>
    </row>
    <row r="3612" spans="1:3">
      <c r="A3612" s="137" t="s">
        <v>3851</v>
      </c>
      <c r="B3612" s="138"/>
      <c r="C3612" s="139">
        <v>49273</v>
      </c>
    </row>
    <row r="3613" spans="1:3">
      <c r="A3613" s="137" t="s">
        <v>3852</v>
      </c>
      <c r="B3613" s="138"/>
      <c r="C3613" s="139">
        <v>96430</v>
      </c>
    </row>
    <row r="3614" spans="1:3">
      <c r="A3614" s="137" t="s">
        <v>3853</v>
      </c>
      <c r="B3614" s="138"/>
      <c r="C3614" s="139">
        <v>96430</v>
      </c>
    </row>
    <row r="3615" spans="1:3">
      <c r="A3615" s="137" t="s">
        <v>3854</v>
      </c>
      <c r="B3615" s="138"/>
      <c r="C3615" s="139">
        <v>97911</v>
      </c>
    </row>
    <row r="3616" spans="1:3">
      <c r="A3616" s="137" t="s">
        <v>3855</v>
      </c>
      <c r="B3616" s="138"/>
      <c r="C3616" s="139">
        <v>102774</v>
      </c>
    </row>
    <row r="3617" spans="1:3">
      <c r="A3617" s="137" t="s">
        <v>3856</v>
      </c>
      <c r="B3617" s="138"/>
      <c r="C3617" s="139">
        <v>63230</v>
      </c>
    </row>
    <row r="3618" spans="1:3">
      <c r="A3618" s="137" t="s">
        <v>3857</v>
      </c>
      <c r="B3618" s="138"/>
      <c r="C3618" s="139">
        <v>49907</v>
      </c>
    </row>
    <row r="3619" spans="1:3">
      <c r="A3619" s="137" t="s">
        <v>3858</v>
      </c>
      <c r="B3619" s="138"/>
      <c r="C3619" s="139">
        <v>64498</v>
      </c>
    </row>
    <row r="3620" spans="1:3">
      <c r="A3620" s="137" t="s">
        <v>3859</v>
      </c>
      <c r="B3620" s="138"/>
      <c r="C3620" s="139">
        <v>64498</v>
      </c>
    </row>
    <row r="3621" spans="1:3">
      <c r="A3621" s="137" t="s">
        <v>3860</v>
      </c>
      <c r="B3621" s="138"/>
      <c r="C3621" s="139">
        <v>98440</v>
      </c>
    </row>
    <row r="3622" spans="1:3">
      <c r="A3622" s="137" t="s">
        <v>3861</v>
      </c>
      <c r="B3622" s="138"/>
      <c r="C3622" s="139">
        <v>98440</v>
      </c>
    </row>
    <row r="3623" spans="1:3">
      <c r="A3623" s="137" t="s">
        <v>3862</v>
      </c>
      <c r="B3623" s="138"/>
      <c r="C3623" s="139">
        <v>52762</v>
      </c>
    </row>
    <row r="3624" spans="1:3">
      <c r="A3624" s="137" t="s">
        <v>3863</v>
      </c>
      <c r="B3624" s="138"/>
      <c r="C3624" s="139">
        <v>52762</v>
      </c>
    </row>
    <row r="3625" spans="1:3">
      <c r="A3625" s="137" t="s">
        <v>3864</v>
      </c>
      <c r="B3625" s="138"/>
      <c r="C3625" s="139">
        <v>108273</v>
      </c>
    </row>
    <row r="3626" spans="1:3">
      <c r="A3626" s="137" t="s">
        <v>3865</v>
      </c>
      <c r="B3626" s="138"/>
      <c r="C3626" s="139">
        <v>108273</v>
      </c>
    </row>
    <row r="3627" spans="1:3">
      <c r="A3627" s="137" t="s">
        <v>3866</v>
      </c>
      <c r="B3627" s="138"/>
      <c r="C3627" s="139">
        <v>114828</v>
      </c>
    </row>
    <row r="3628" spans="1:3">
      <c r="A3628" s="137" t="s">
        <v>3867</v>
      </c>
      <c r="B3628" s="138"/>
      <c r="C3628" s="139">
        <v>117472</v>
      </c>
    </row>
    <row r="3629" spans="1:3">
      <c r="A3629" s="137" t="s">
        <v>3868</v>
      </c>
      <c r="B3629" s="138"/>
      <c r="C3629" s="139">
        <v>65239</v>
      </c>
    </row>
    <row r="3630" spans="1:3">
      <c r="A3630" s="137" t="s">
        <v>3869</v>
      </c>
      <c r="B3630" s="138"/>
      <c r="C3630" s="139">
        <v>65767</v>
      </c>
    </row>
    <row r="3631" spans="1:3">
      <c r="A3631" s="137" t="s">
        <v>3870</v>
      </c>
      <c r="B3631" s="138"/>
      <c r="C3631" s="139">
        <v>75495</v>
      </c>
    </row>
    <row r="3632" spans="1:3">
      <c r="A3632" s="137" t="s">
        <v>3871</v>
      </c>
      <c r="B3632" s="138"/>
      <c r="C3632" s="139">
        <v>75495</v>
      </c>
    </row>
    <row r="3633" spans="1:3">
      <c r="A3633" s="137" t="s">
        <v>3872</v>
      </c>
      <c r="B3633" s="138"/>
      <c r="C3633" s="139">
        <v>130160</v>
      </c>
    </row>
    <row r="3634" spans="1:3">
      <c r="A3634" s="137" t="s">
        <v>3873</v>
      </c>
      <c r="B3634" s="138"/>
      <c r="C3634" s="139">
        <v>130160</v>
      </c>
    </row>
    <row r="3635" spans="1:3">
      <c r="A3635" s="137" t="s">
        <v>3874</v>
      </c>
      <c r="B3635" s="138"/>
      <c r="C3635" s="139">
        <v>62701</v>
      </c>
    </row>
    <row r="3636" spans="1:3">
      <c r="A3636" s="137" t="s">
        <v>3875</v>
      </c>
      <c r="B3636" s="138"/>
      <c r="C3636" s="139">
        <v>62701</v>
      </c>
    </row>
    <row r="3637" spans="1:3">
      <c r="A3637" s="137" t="s">
        <v>3876</v>
      </c>
      <c r="B3637" s="138"/>
      <c r="C3637" s="139">
        <v>134389</v>
      </c>
    </row>
    <row r="3638" spans="1:3">
      <c r="A3638" s="137" t="s">
        <v>3877</v>
      </c>
      <c r="B3638" s="138"/>
      <c r="C3638" s="139">
        <v>134389</v>
      </c>
    </row>
    <row r="3639" spans="1:3">
      <c r="A3639" s="137" t="s">
        <v>3878</v>
      </c>
      <c r="B3639" s="138"/>
      <c r="C3639" s="139">
        <v>17975</v>
      </c>
    </row>
    <row r="3640" spans="1:3">
      <c r="A3640" s="137" t="s">
        <v>3879</v>
      </c>
      <c r="B3640" s="138"/>
      <c r="C3640" s="139">
        <v>33307</v>
      </c>
    </row>
    <row r="3641" spans="1:3">
      <c r="A3641" s="137" t="s">
        <v>3880</v>
      </c>
      <c r="B3641" s="138"/>
      <c r="C3641" s="139">
        <v>9199</v>
      </c>
    </row>
    <row r="3642" spans="1:3">
      <c r="A3642" s="137" t="s">
        <v>3881</v>
      </c>
      <c r="B3642" s="138"/>
      <c r="C3642" s="139">
        <v>6662</v>
      </c>
    </row>
    <row r="3643" spans="1:3">
      <c r="A3643" s="137" t="s">
        <v>3882</v>
      </c>
      <c r="B3643" s="138"/>
      <c r="C3643" s="139">
        <v>6767</v>
      </c>
    </row>
    <row r="3644" spans="1:3">
      <c r="A3644" s="137" t="s">
        <v>3883</v>
      </c>
      <c r="B3644" s="138"/>
      <c r="C3644" s="139">
        <v>2644</v>
      </c>
    </row>
    <row r="3645" spans="1:3">
      <c r="A3645" s="137" t="s">
        <v>3884</v>
      </c>
      <c r="B3645" s="138"/>
      <c r="C3645" s="139">
        <v>6662</v>
      </c>
    </row>
    <row r="3646" spans="1:3">
      <c r="A3646" s="137" t="s">
        <v>3885</v>
      </c>
      <c r="B3646" s="138"/>
      <c r="C3646" s="139">
        <v>6979</v>
      </c>
    </row>
    <row r="3647" spans="1:3">
      <c r="A3647" s="137" t="s">
        <v>3886</v>
      </c>
      <c r="B3647" s="138"/>
      <c r="C3647" s="139">
        <v>7190</v>
      </c>
    </row>
    <row r="3648" spans="1:3">
      <c r="A3648" s="137" t="s">
        <v>3887</v>
      </c>
      <c r="B3648" s="138"/>
      <c r="C3648" s="139">
        <v>2855</v>
      </c>
    </row>
    <row r="3649" spans="1:3">
      <c r="A3649" s="137" t="s">
        <v>3888</v>
      </c>
      <c r="B3649" s="138"/>
      <c r="C3649" s="139">
        <v>6979</v>
      </c>
    </row>
    <row r="3650" spans="1:3">
      <c r="A3650" s="137" t="s">
        <v>3889</v>
      </c>
      <c r="B3650" s="138"/>
      <c r="C3650" s="139">
        <v>7719</v>
      </c>
    </row>
    <row r="3651" spans="1:3">
      <c r="A3651" s="137" t="s">
        <v>3890</v>
      </c>
      <c r="B3651" s="138"/>
      <c r="C3651" s="139">
        <v>7824</v>
      </c>
    </row>
    <row r="3652" spans="1:3">
      <c r="A3652" s="137" t="s">
        <v>3891</v>
      </c>
      <c r="B3652" s="138"/>
      <c r="C3652" s="139">
        <v>3490</v>
      </c>
    </row>
    <row r="3653" spans="1:3">
      <c r="A3653" s="137" t="s">
        <v>3892</v>
      </c>
      <c r="B3653" s="138"/>
      <c r="C3653" s="139">
        <v>7613</v>
      </c>
    </row>
    <row r="3654" spans="1:3">
      <c r="A3654" s="137" t="s">
        <v>3893</v>
      </c>
      <c r="B3654" s="138"/>
      <c r="C3654" s="139">
        <v>8459</v>
      </c>
    </row>
    <row r="3655" spans="1:3">
      <c r="A3655" s="137" t="s">
        <v>3894</v>
      </c>
      <c r="B3655" s="138"/>
      <c r="C3655" s="139">
        <v>8565</v>
      </c>
    </row>
    <row r="3656" spans="1:3">
      <c r="A3656" s="137" t="s">
        <v>3895</v>
      </c>
      <c r="B3656" s="138"/>
      <c r="C3656" s="139">
        <v>3912</v>
      </c>
    </row>
    <row r="3657" spans="1:3">
      <c r="A3657" s="137" t="s">
        <v>3896</v>
      </c>
      <c r="B3657" s="138"/>
      <c r="C3657" s="139">
        <v>8353</v>
      </c>
    </row>
    <row r="3658" spans="1:3">
      <c r="A3658" s="137" t="s">
        <v>3897</v>
      </c>
      <c r="B3658" s="138"/>
      <c r="C3658" s="139">
        <v>9834</v>
      </c>
    </row>
    <row r="3659" spans="1:3">
      <c r="A3659" s="137" t="s">
        <v>3898</v>
      </c>
      <c r="B3659" s="138"/>
      <c r="C3659" s="139">
        <v>9939</v>
      </c>
    </row>
    <row r="3660" spans="1:3">
      <c r="A3660" s="137" t="s">
        <v>3899</v>
      </c>
      <c r="B3660" s="138"/>
      <c r="C3660" s="139">
        <v>4547</v>
      </c>
    </row>
    <row r="3661" spans="1:3">
      <c r="A3661" s="137" t="s">
        <v>3900</v>
      </c>
      <c r="B3661" s="138"/>
      <c r="C3661" s="139">
        <v>9728</v>
      </c>
    </row>
    <row r="3662" spans="1:3">
      <c r="A3662" s="137" t="s">
        <v>3901</v>
      </c>
      <c r="B3662" s="138"/>
      <c r="C3662" s="139">
        <v>18292</v>
      </c>
    </row>
    <row r="3663" spans="1:3">
      <c r="A3663" s="137" t="s">
        <v>3902</v>
      </c>
      <c r="B3663" s="138"/>
      <c r="C3663" s="139">
        <v>20301</v>
      </c>
    </row>
    <row r="3664" spans="1:3">
      <c r="A3664" s="137" t="s">
        <v>3903</v>
      </c>
      <c r="B3664" s="138"/>
      <c r="C3664" s="139">
        <v>23896</v>
      </c>
    </row>
    <row r="3665" spans="1:3">
      <c r="A3665" s="137" t="s">
        <v>3904</v>
      </c>
      <c r="B3665" s="138"/>
      <c r="C3665" s="139">
        <v>24425</v>
      </c>
    </row>
    <row r="3666" spans="1:3">
      <c r="A3666" s="137" t="s">
        <v>3905</v>
      </c>
      <c r="B3666" s="138"/>
      <c r="C3666" s="139">
        <v>32038</v>
      </c>
    </row>
    <row r="3667" spans="1:3">
      <c r="A3667" s="137" t="s">
        <v>3906</v>
      </c>
      <c r="B3667" s="138"/>
      <c r="C3667" s="139">
        <v>5287</v>
      </c>
    </row>
    <row r="3668" spans="1:3">
      <c r="A3668" s="137" t="s">
        <v>3907</v>
      </c>
      <c r="B3668" s="138"/>
      <c r="C3668" s="139">
        <v>8565</v>
      </c>
    </row>
    <row r="3669" spans="1:3">
      <c r="A3669" s="137" t="s">
        <v>3908</v>
      </c>
      <c r="B3669" s="138"/>
      <c r="C3669" s="139">
        <v>5604</v>
      </c>
    </row>
    <row r="3670" spans="1:3">
      <c r="A3670" s="137" t="s">
        <v>3909</v>
      </c>
      <c r="B3670" s="138"/>
      <c r="C3670" s="139">
        <v>8882</v>
      </c>
    </row>
    <row r="3671" spans="1:3">
      <c r="A3671" s="137" t="s">
        <v>3910</v>
      </c>
      <c r="B3671" s="138"/>
      <c r="C3671" s="139">
        <v>6027</v>
      </c>
    </row>
    <row r="3672" spans="1:3">
      <c r="A3672" s="137" t="s">
        <v>3911</v>
      </c>
      <c r="B3672" s="138"/>
      <c r="C3672" s="139">
        <v>9411</v>
      </c>
    </row>
    <row r="3673" spans="1:3">
      <c r="A3673" s="137" t="s">
        <v>3912</v>
      </c>
      <c r="B3673" s="138"/>
      <c r="C3673" s="139">
        <v>6556</v>
      </c>
    </row>
    <row r="3674" spans="1:3">
      <c r="A3674" s="137" t="s">
        <v>3913</v>
      </c>
      <c r="B3674" s="138"/>
      <c r="C3674" s="139">
        <v>11948</v>
      </c>
    </row>
    <row r="3675" spans="1:3">
      <c r="A3675" s="137" t="s">
        <v>3914</v>
      </c>
      <c r="B3675" s="138"/>
      <c r="C3675" s="139">
        <v>7296</v>
      </c>
    </row>
    <row r="3676" spans="1:3">
      <c r="A3676" s="137" t="s">
        <v>3915</v>
      </c>
      <c r="B3676" s="138"/>
      <c r="C3676" s="139">
        <v>12794</v>
      </c>
    </row>
    <row r="3677" spans="1:3">
      <c r="A3677" s="137" t="s">
        <v>3916</v>
      </c>
      <c r="B3677" s="138"/>
      <c r="C3677" s="139">
        <v>19350</v>
      </c>
    </row>
    <row r="3678" spans="1:3">
      <c r="A3678" s="137" t="s">
        <v>3917</v>
      </c>
      <c r="B3678" s="138"/>
      <c r="C3678" s="139">
        <v>12477</v>
      </c>
    </row>
    <row r="3679" spans="1:3">
      <c r="A3679" s="137" t="s">
        <v>3918</v>
      </c>
      <c r="B3679" s="138"/>
      <c r="C3679" s="139">
        <v>16072</v>
      </c>
    </row>
    <row r="3680" spans="1:3">
      <c r="A3680" s="137" t="s">
        <v>3919</v>
      </c>
      <c r="B3680" s="138"/>
      <c r="C3680" s="139">
        <v>7824</v>
      </c>
    </row>
    <row r="3681" spans="1:4">
      <c r="A3681" s="137" t="s">
        <v>3920</v>
      </c>
      <c r="B3681" s="138"/>
      <c r="C3681" s="139">
        <v>7085</v>
      </c>
    </row>
    <row r="3682" spans="1:4">
      <c r="A3682" s="137" t="s">
        <v>3921</v>
      </c>
      <c r="B3682" s="138"/>
      <c r="C3682" s="139">
        <v>31086</v>
      </c>
    </row>
    <row r="3683" spans="1:4">
      <c r="A3683" s="137" t="s">
        <v>3922</v>
      </c>
      <c r="B3683" s="138"/>
      <c r="C3683" s="139">
        <v>5287</v>
      </c>
    </row>
    <row r="3684" spans="1:4">
      <c r="A3684" s="137" t="s">
        <v>3923</v>
      </c>
      <c r="B3684" s="138"/>
      <c r="C3684" s="139">
        <v>15860</v>
      </c>
    </row>
    <row r="3685" spans="1:4">
      <c r="A3685" s="137" t="s">
        <v>3924</v>
      </c>
      <c r="B3685" s="138"/>
      <c r="C3685" s="139">
        <v>14697</v>
      </c>
    </row>
    <row r="3686" spans="1:4">
      <c r="A3686" s="137" t="s">
        <v>3925</v>
      </c>
      <c r="B3686" s="138"/>
      <c r="C3686" s="139">
        <v>671840</v>
      </c>
    </row>
    <row r="3687" spans="1:4">
      <c r="A3687" s="137" t="s">
        <v>3926</v>
      </c>
      <c r="B3687" s="138"/>
      <c r="C3687" s="139">
        <v>671840</v>
      </c>
    </row>
    <row r="3688" spans="1:4">
      <c r="A3688" s="140" t="s">
        <v>1008</v>
      </c>
      <c r="B3688" s="138"/>
      <c r="C3688" s="139">
        <v>13875</v>
      </c>
    </row>
    <row r="3689" spans="1:4">
      <c r="A3689" s="140" t="s">
        <v>906</v>
      </c>
      <c r="B3689" s="128"/>
      <c r="C3689" s="141">
        <f>26653*1.08</f>
        <v>28785.24</v>
      </c>
    </row>
    <row r="3690" spans="1:4">
      <c r="A3690" s="140" t="s">
        <v>911</v>
      </c>
      <c r="B3690" s="128"/>
      <c r="C3690" s="141">
        <f>32799*1.08</f>
        <v>35422.920000000006</v>
      </c>
    </row>
    <row r="3691" spans="1:4">
      <c r="A3691" s="140" t="s">
        <v>907</v>
      </c>
      <c r="B3691" s="128"/>
      <c r="C3691" s="141">
        <f>51727*1.08</f>
        <v>55865.16</v>
      </c>
      <c r="D3691" s="125"/>
    </row>
    <row r="3692" spans="1:4">
      <c r="A3692" s="140" t="s">
        <v>912</v>
      </c>
      <c r="B3692" s="128"/>
      <c r="C3692" s="141">
        <f>60579*1.08</f>
        <v>65425.320000000007</v>
      </c>
      <c r="D3692" s="125"/>
    </row>
    <row r="3693" spans="1:4">
      <c r="A3693" s="140" t="s">
        <v>915</v>
      </c>
      <c r="B3693" s="128"/>
      <c r="C3693" s="141">
        <f>18713*1.08</f>
        <v>20210.04</v>
      </c>
      <c r="D3693" s="125"/>
    </row>
    <row r="3694" spans="1:4">
      <c r="A3694" s="140" t="s">
        <v>919</v>
      </c>
      <c r="B3694" s="128"/>
      <c r="C3694" s="141">
        <f>20358*1.08</f>
        <v>21986.640000000003</v>
      </c>
      <c r="D3694" s="125"/>
    </row>
    <row r="3695" spans="1:4">
      <c r="A3695" s="140" t="s">
        <v>916</v>
      </c>
      <c r="B3695" s="128"/>
      <c r="C3695" s="141">
        <f>50552*1.08</f>
        <v>54596.160000000003</v>
      </c>
      <c r="D3695" s="125"/>
    </row>
    <row r="3696" spans="1:4">
      <c r="A3696" s="140" t="s">
        <v>920</v>
      </c>
      <c r="B3696" s="128"/>
      <c r="C3696" s="141">
        <f>54872*1.08</f>
        <v>59261.760000000002</v>
      </c>
      <c r="D3696" s="125"/>
    </row>
    <row r="3697" spans="1:3">
      <c r="A3697" s="140" t="s">
        <v>810</v>
      </c>
      <c r="B3697" s="128"/>
      <c r="C3697" s="129">
        <f>141231*1.08</f>
        <v>152529.48000000001</v>
      </c>
    </row>
    <row r="3698" spans="1:3">
      <c r="A3698" s="140" t="s">
        <v>811</v>
      </c>
      <c r="B3698" s="128"/>
      <c r="C3698" s="129">
        <f>171027*1.08</f>
        <v>184709.16</v>
      </c>
    </row>
    <row r="3699" spans="1:3">
      <c r="A3699" s="140" t="s">
        <v>812</v>
      </c>
      <c r="B3699" s="128"/>
      <c r="C3699" s="129">
        <f>159450*1.08</f>
        <v>172206</v>
      </c>
    </row>
    <row r="3700" spans="1:3">
      <c r="A3700" s="140">
        <v>2522188</v>
      </c>
      <c r="B3700" s="128"/>
      <c r="C3700" s="129">
        <v>7441</v>
      </c>
    </row>
    <row r="3701" spans="1:3">
      <c r="A3701" s="140">
        <v>2561457</v>
      </c>
      <c r="B3701" s="128"/>
      <c r="C3701" s="129">
        <v>5234</v>
      </c>
    </row>
    <row r="3702" spans="1:3">
      <c r="A3702" s="140">
        <v>2568527</v>
      </c>
      <c r="B3702" s="128"/>
      <c r="C3702" s="129">
        <v>4028</v>
      </c>
    </row>
    <row r="3703" spans="1:3">
      <c r="A3703" s="140">
        <v>2553281</v>
      </c>
      <c r="B3703" s="128"/>
      <c r="C3703" s="129">
        <v>4745</v>
      </c>
    </row>
    <row r="3704" spans="1:3">
      <c r="A3704" s="140">
        <v>2420446</v>
      </c>
      <c r="B3704" s="128"/>
      <c r="C3704" s="129">
        <v>5669</v>
      </c>
    </row>
    <row r="3705" spans="1:3">
      <c r="A3705" s="140" t="s">
        <v>889</v>
      </c>
      <c r="B3705" s="128"/>
      <c r="C3705" s="129">
        <v>5901</v>
      </c>
    </row>
    <row r="3706" spans="1:3">
      <c r="A3706" s="140" t="s">
        <v>1019</v>
      </c>
      <c r="B3706" s="128"/>
      <c r="C3706" s="129">
        <v>5901</v>
      </c>
    </row>
    <row r="3707" spans="1:3">
      <c r="A3707" s="140" t="s">
        <v>24</v>
      </c>
      <c r="B3707" s="142"/>
      <c r="C3707" s="132">
        <f>61109*1.08</f>
        <v>65997.72</v>
      </c>
    </row>
    <row r="3708" spans="1:3">
      <c r="A3708" s="140" t="s">
        <v>25</v>
      </c>
      <c r="B3708" s="142"/>
      <c r="C3708" s="132">
        <f>62905*1.08</f>
        <v>67937.400000000009</v>
      </c>
    </row>
    <row r="3709" spans="1:3">
      <c r="A3709" s="140" t="s">
        <v>26</v>
      </c>
      <c r="B3709" s="142"/>
      <c r="C3709" s="132">
        <f>69326*1.08</f>
        <v>74872.08</v>
      </c>
    </row>
    <row r="3710" spans="1:3">
      <c r="A3710" s="140" t="s">
        <v>32</v>
      </c>
      <c r="B3710" s="142"/>
      <c r="C3710" s="132">
        <f>123295*1.08</f>
        <v>133158.6</v>
      </c>
    </row>
    <row r="3711" spans="1:3">
      <c r="A3711" s="140" t="s">
        <v>33</v>
      </c>
      <c r="B3711" s="142"/>
      <c r="C3711" s="132">
        <f>140217*1.08</f>
        <v>151434.36000000002</v>
      </c>
    </row>
    <row r="3712" spans="1:3">
      <c r="A3712" s="140" t="s">
        <v>34</v>
      </c>
      <c r="B3712" s="142"/>
      <c r="C3712" s="132">
        <f>153328*1.08</f>
        <v>165594.24000000002</v>
      </c>
    </row>
  </sheetData>
  <sheetProtection password="D2F7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Split</vt:lpstr>
      <vt:lpstr>NEPURA</vt:lpstr>
      <vt:lpstr>Mini SkyAir</vt:lpstr>
      <vt:lpstr>Очисники</vt:lpstr>
      <vt:lpstr>D-Total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Daikin</dc:creator>
  <cp:lastModifiedBy>Daikin</cp:lastModifiedBy>
  <cp:lastPrinted>2021-05-14T09:22:29Z</cp:lastPrinted>
  <dcterms:created xsi:type="dcterms:W3CDTF">2016-02-17T15:03:01Z</dcterms:created>
  <dcterms:modified xsi:type="dcterms:W3CDTF">2026-04-16T04:38:37Z</dcterms:modified>
</cp:coreProperties>
</file>